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PORTADA" sheetId="2" r:id="rId1"/>
    <sheet name="DESEMBOLSOS" sheetId="5" r:id="rId2"/>
    <sheet name="FLUJO DE CAJA" sheetId="1" r:id="rId3"/>
    <sheet name="ESTRUCTURA Y PERSONAL" sheetId="3" r:id="rId4"/>
    <sheet name="INGRESOS" sheetId="9" r:id="rId5"/>
    <sheet name="GASTOS DIFERIDOS" sheetId="10" r:id="rId6"/>
    <sheet name="CREDITO" sheetId="11" r:id="rId7"/>
  </sheets>
  <calcPr calcId="152511"/>
</workbook>
</file>

<file path=xl/calcChain.xml><?xml version="1.0" encoding="utf-8"?>
<calcChain xmlns="http://schemas.openxmlformats.org/spreadsheetml/2006/main">
  <c r="C3" i="11" l="1"/>
  <c r="J114" i="1" l="1"/>
  <c r="I114" i="1"/>
  <c r="J106" i="1"/>
  <c r="I106" i="1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S244" i="3"/>
  <c r="T244" i="3" s="1"/>
  <c r="S245" i="3"/>
  <c r="T245" i="3" s="1"/>
  <c r="S246" i="3"/>
  <c r="T246" i="3" s="1"/>
  <c r="S247" i="3"/>
  <c r="T247" i="3" s="1"/>
  <c r="S248" i="3"/>
  <c r="T248" i="3" s="1"/>
  <c r="C36" i="3"/>
  <c r="K188" i="1" l="1"/>
  <c r="L188" i="1" s="1"/>
  <c r="M188" i="1" s="1"/>
  <c r="N188" i="1" s="1"/>
  <c r="O188" i="1" s="1"/>
  <c r="P188" i="1" s="1"/>
  <c r="Q188" i="1" s="1"/>
  <c r="R188" i="1" s="1"/>
  <c r="S188" i="1" s="1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E98" i="2"/>
  <c r="E99" i="2"/>
  <c r="E100" i="2"/>
  <c r="E101" i="2"/>
  <c r="E102" i="2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E88" i="1"/>
  <c r="E56" i="1"/>
  <c r="F94" i="2" l="1"/>
  <c r="M94" i="2"/>
  <c r="L94" i="2"/>
  <c r="N94" i="2"/>
  <c r="S94" i="2"/>
  <c r="O94" i="2"/>
  <c r="K94" i="2"/>
  <c r="G94" i="2"/>
  <c r="Q94" i="2"/>
  <c r="I94" i="2"/>
  <c r="R94" i="2"/>
  <c r="J94" i="2"/>
  <c r="P94" i="2"/>
  <c r="H94" i="2"/>
  <c r="F15" i="10"/>
  <c r="G15" i="10"/>
  <c r="F16" i="10"/>
  <c r="F97" i="10" s="1"/>
  <c r="G16" i="10"/>
  <c r="G97" i="10" s="1"/>
  <c r="H16" i="10"/>
  <c r="J97" i="10" s="1"/>
  <c r="I16" i="10"/>
  <c r="K97" i="10" s="1"/>
  <c r="J16" i="10"/>
  <c r="L97" i="10" s="1"/>
  <c r="K16" i="10"/>
  <c r="M97" i="10" s="1"/>
  <c r="L16" i="10"/>
  <c r="N97" i="10" s="1"/>
  <c r="M16" i="10"/>
  <c r="O97" i="10" s="1"/>
  <c r="N16" i="10"/>
  <c r="P97" i="10" s="1"/>
  <c r="O16" i="10"/>
  <c r="Q97" i="10" s="1"/>
  <c r="P16" i="10"/>
  <c r="R97" i="10" s="1"/>
  <c r="Q16" i="10"/>
  <c r="S97" i="10" s="1"/>
  <c r="R16" i="10"/>
  <c r="S16" i="10"/>
  <c r="F17" i="10"/>
  <c r="F98" i="10" s="1"/>
  <c r="H17" i="10"/>
  <c r="H98" i="10" s="1"/>
  <c r="I17" i="10"/>
  <c r="J17" i="10"/>
  <c r="L98" i="10" s="1"/>
  <c r="F18" i="10"/>
  <c r="F99" i="10" s="1"/>
  <c r="G18" i="10"/>
  <c r="G99" i="10" s="1"/>
  <c r="H18" i="10"/>
  <c r="H99" i="10" s="1"/>
  <c r="I18" i="10"/>
  <c r="I99" i="10" s="1"/>
  <c r="J18" i="10"/>
  <c r="J99" i="10" s="1"/>
  <c r="K18" i="10"/>
  <c r="K99" i="10" s="1"/>
  <c r="L18" i="10"/>
  <c r="L99" i="10" s="1"/>
  <c r="M18" i="10"/>
  <c r="M99" i="10" s="1"/>
  <c r="N18" i="10"/>
  <c r="N99" i="10" s="1"/>
  <c r="O18" i="10"/>
  <c r="O99" i="10" s="1"/>
  <c r="P18" i="10"/>
  <c r="P99" i="10" s="1"/>
  <c r="Q18" i="10"/>
  <c r="Q99" i="10" s="1"/>
  <c r="R18" i="10"/>
  <c r="R99" i="10" s="1"/>
  <c r="S18" i="10"/>
  <c r="S99" i="10" s="1"/>
  <c r="F20" i="10"/>
  <c r="F101" i="10" s="1"/>
  <c r="G20" i="10"/>
  <c r="G101" i="10" s="1"/>
  <c r="H20" i="10"/>
  <c r="H101" i="10" s="1"/>
  <c r="I20" i="10"/>
  <c r="I101" i="10" s="1"/>
  <c r="J20" i="10"/>
  <c r="J101" i="10" s="1"/>
  <c r="K20" i="10"/>
  <c r="K101" i="10" s="1"/>
  <c r="L20" i="10"/>
  <c r="L101" i="10" s="1"/>
  <c r="M20" i="10"/>
  <c r="M101" i="10" s="1"/>
  <c r="N20" i="10"/>
  <c r="N101" i="10" s="1"/>
  <c r="O20" i="10"/>
  <c r="O101" i="10" s="1"/>
  <c r="P20" i="10"/>
  <c r="P101" i="10" s="1"/>
  <c r="Q20" i="10"/>
  <c r="Q101" i="10" s="1"/>
  <c r="R20" i="10"/>
  <c r="R101" i="10" s="1"/>
  <c r="S20" i="10"/>
  <c r="S101" i="10" s="1"/>
  <c r="F21" i="10"/>
  <c r="F102" i="10" s="1"/>
  <c r="G21" i="10"/>
  <c r="G102" i="10" s="1"/>
  <c r="F22" i="10"/>
  <c r="F103" i="10" s="1"/>
  <c r="G22" i="10"/>
  <c r="G103" i="10" s="1"/>
  <c r="H22" i="10"/>
  <c r="H103" i="10" s="1"/>
  <c r="I22" i="10"/>
  <c r="I103" i="10" s="1"/>
  <c r="J22" i="10"/>
  <c r="J103" i="10" s="1"/>
  <c r="K22" i="10"/>
  <c r="K103" i="10" s="1"/>
  <c r="L22" i="10"/>
  <c r="L103" i="10" s="1"/>
  <c r="M22" i="10"/>
  <c r="M103" i="10" s="1"/>
  <c r="N22" i="10"/>
  <c r="N103" i="10" s="1"/>
  <c r="O22" i="10"/>
  <c r="O103" i="10" s="1"/>
  <c r="P22" i="10"/>
  <c r="P103" i="10" s="1"/>
  <c r="Q22" i="10"/>
  <c r="Q103" i="10" s="1"/>
  <c r="R22" i="10"/>
  <c r="R103" i="10" s="1"/>
  <c r="S22" i="10"/>
  <c r="S103" i="10" s="1"/>
  <c r="F23" i="10"/>
  <c r="F104" i="10" s="1"/>
  <c r="G23" i="10"/>
  <c r="G104" i="10" s="1"/>
  <c r="H23" i="10"/>
  <c r="H104" i="10" s="1"/>
  <c r="I23" i="10"/>
  <c r="I104" i="10" s="1"/>
  <c r="J23" i="10"/>
  <c r="J104" i="10" s="1"/>
  <c r="K23" i="10"/>
  <c r="K104" i="10" s="1"/>
  <c r="L23" i="10"/>
  <c r="L104" i="10" s="1"/>
  <c r="M23" i="10"/>
  <c r="M104" i="10" s="1"/>
  <c r="N23" i="10"/>
  <c r="N104" i="10" s="1"/>
  <c r="O23" i="10"/>
  <c r="O104" i="10" s="1"/>
  <c r="P23" i="10"/>
  <c r="P104" i="10" s="1"/>
  <c r="Q23" i="10"/>
  <c r="Q104" i="10" s="1"/>
  <c r="R23" i="10"/>
  <c r="R104" i="10" s="1"/>
  <c r="S23" i="10"/>
  <c r="S104" i="10" s="1"/>
  <c r="F24" i="10"/>
  <c r="F105" i="10" s="1"/>
  <c r="G24" i="10"/>
  <c r="G105" i="10" s="1"/>
  <c r="F25" i="10"/>
  <c r="F106" i="10" s="1"/>
  <c r="G25" i="10"/>
  <c r="G106" i="10" s="1"/>
  <c r="H25" i="10"/>
  <c r="H106" i="10" s="1"/>
  <c r="I25" i="10"/>
  <c r="L106" i="10" s="1"/>
  <c r="J25" i="10"/>
  <c r="M106" i="10" s="1"/>
  <c r="F26" i="10"/>
  <c r="F107" i="10" s="1"/>
  <c r="G26" i="10"/>
  <c r="G107" i="10" s="1"/>
  <c r="H26" i="10"/>
  <c r="H107" i="10" s="1"/>
  <c r="I26" i="10"/>
  <c r="I107" i="10" s="1"/>
  <c r="J26" i="10"/>
  <c r="J107" i="10" s="1"/>
  <c r="K26" i="10"/>
  <c r="K107" i="10" s="1"/>
  <c r="L26" i="10"/>
  <c r="L107" i="10" s="1"/>
  <c r="M26" i="10"/>
  <c r="M107" i="10" s="1"/>
  <c r="N26" i="10"/>
  <c r="N107" i="10" s="1"/>
  <c r="O26" i="10"/>
  <c r="O107" i="10" s="1"/>
  <c r="P26" i="10"/>
  <c r="P107" i="10" s="1"/>
  <c r="Q26" i="10"/>
  <c r="Q107" i="10" s="1"/>
  <c r="R26" i="10"/>
  <c r="R107" i="10" s="1"/>
  <c r="S26" i="10"/>
  <c r="S107" i="10" s="1"/>
  <c r="F27" i="10"/>
  <c r="F108" i="10" s="1"/>
  <c r="G27" i="10"/>
  <c r="G108" i="10" s="1"/>
  <c r="H27" i="10"/>
  <c r="H108" i="10" s="1"/>
  <c r="I27" i="10"/>
  <c r="I108" i="10" s="1"/>
  <c r="J27" i="10"/>
  <c r="J108" i="10" s="1"/>
  <c r="K27" i="10"/>
  <c r="K108" i="10" s="1"/>
  <c r="L27" i="10"/>
  <c r="L108" i="10" s="1"/>
  <c r="M27" i="10"/>
  <c r="M108" i="10" s="1"/>
  <c r="N27" i="10"/>
  <c r="N108" i="10" s="1"/>
  <c r="O27" i="10"/>
  <c r="O108" i="10" s="1"/>
  <c r="P27" i="10"/>
  <c r="P108" i="10" s="1"/>
  <c r="Q27" i="10"/>
  <c r="Q108" i="10" s="1"/>
  <c r="R27" i="10"/>
  <c r="R108" i="10" s="1"/>
  <c r="S27" i="10"/>
  <c r="S108" i="10" s="1"/>
  <c r="F28" i="10"/>
  <c r="F109" i="10" s="1"/>
  <c r="G28" i="10"/>
  <c r="G109" i="10" s="1"/>
  <c r="H28" i="10"/>
  <c r="H109" i="10" s="1"/>
  <c r="I28" i="10"/>
  <c r="I109" i="10" s="1"/>
  <c r="J28" i="10"/>
  <c r="J109" i="10" s="1"/>
  <c r="K28" i="10"/>
  <c r="K109" i="10" s="1"/>
  <c r="L28" i="10"/>
  <c r="L109" i="10" s="1"/>
  <c r="M28" i="10"/>
  <c r="M109" i="10" s="1"/>
  <c r="N28" i="10"/>
  <c r="N109" i="10" s="1"/>
  <c r="O28" i="10"/>
  <c r="O109" i="10" s="1"/>
  <c r="P28" i="10"/>
  <c r="P109" i="10" s="1"/>
  <c r="Q28" i="10"/>
  <c r="Q109" i="10" s="1"/>
  <c r="R28" i="10"/>
  <c r="R109" i="10" s="1"/>
  <c r="S28" i="10"/>
  <c r="S109" i="10" s="1"/>
  <c r="F29" i="10"/>
  <c r="F110" i="10" s="1"/>
  <c r="G29" i="10"/>
  <c r="G110" i="10" s="1"/>
  <c r="H29" i="10"/>
  <c r="H110" i="10" s="1"/>
  <c r="I29" i="10"/>
  <c r="I110" i="10" s="1"/>
  <c r="J29" i="10"/>
  <c r="J110" i="10" s="1"/>
  <c r="K29" i="10"/>
  <c r="K110" i="10" s="1"/>
  <c r="L29" i="10"/>
  <c r="L110" i="10" s="1"/>
  <c r="M29" i="10"/>
  <c r="M110" i="10" s="1"/>
  <c r="N29" i="10"/>
  <c r="N110" i="10" s="1"/>
  <c r="O29" i="10"/>
  <c r="O110" i="10" s="1"/>
  <c r="P29" i="10"/>
  <c r="P110" i="10" s="1"/>
  <c r="Q29" i="10"/>
  <c r="Q110" i="10" s="1"/>
  <c r="R29" i="10"/>
  <c r="R110" i="10" s="1"/>
  <c r="S29" i="10"/>
  <c r="S110" i="10" s="1"/>
  <c r="F30" i="10"/>
  <c r="F111" i="10" s="1"/>
  <c r="G30" i="10"/>
  <c r="G111" i="10" s="1"/>
  <c r="H30" i="10"/>
  <c r="H111" i="10" s="1"/>
  <c r="I30" i="10"/>
  <c r="I111" i="10" s="1"/>
  <c r="J30" i="10"/>
  <c r="J111" i="10" s="1"/>
  <c r="K30" i="10"/>
  <c r="K111" i="10" s="1"/>
  <c r="L30" i="10"/>
  <c r="L111" i="10" s="1"/>
  <c r="M30" i="10"/>
  <c r="M111" i="10" s="1"/>
  <c r="N30" i="10"/>
  <c r="N111" i="10" s="1"/>
  <c r="O30" i="10"/>
  <c r="O111" i="10" s="1"/>
  <c r="P30" i="10"/>
  <c r="P111" i="10" s="1"/>
  <c r="Q30" i="10"/>
  <c r="Q111" i="10" s="1"/>
  <c r="R30" i="10"/>
  <c r="R111" i="10" s="1"/>
  <c r="S30" i="10"/>
  <c r="S111" i="10" s="1"/>
  <c r="F31" i="10"/>
  <c r="F112" i="10" s="1"/>
  <c r="G31" i="10"/>
  <c r="G112" i="10" s="1"/>
  <c r="H31" i="10"/>
  <c r="H112" i="10" s="1"/>
  <c r="I31" i="10"/>
  <c r="I112" i="10" s="1"/>
  <c r="J31" i="10"/>
  <c r="J112" i="10" s="1"/>
  <c r="K31" i="10"/>
  <c r="K112" i="10" s="1"/>
  <c r="L31" i="10"/>
  <c r="L112" i="10" s="1"/>
  <c r="M31" i="10"/>
  <c r="M112" i="10" s="1"/>
  <c r="N31" i="10"/>
  <c r="N112" i="10" s="1"/>
  <c r="O31" i="10"/>
  <c r="O112" i="10" s="1"/>
  <c r="P31" i="10"/>
  <c r="P112" i="10" s="1"/>
  <c r="Q31" i="10"/>
  <c r="Q112" i="10" s="1"/>
  <c r="R31" i="10"/>
  <c r="R112" i="10" s="1"/>
  <c r="S31" i="10"/>
  <c r="S112" i="10" s="1"/>
  <c r="F32" i="10"/>
  <c r="F113" i="10" s="1"/>
  <c r="G32" i="10"/>
  <c r="G113" i="10" s="1"/>
  <c r="H32" i="10"/>
  <c r="H113" i="10" s="1"/>
  <c r="I32" i="10"/>
  <c r="I113" i="10" s="1"/>
  <c r="J32" i="10"/>
  <c r="J113" i="10" s="1"/>
  <c r="K32" i="10"/>
  <c r="K113" i="10" s="1"/>
  <c r="L32" i="10"/>
  <c r="L113" i="10" s="1"/>
  <c r="M32" i="10"/>
  <c r="M113" i="10" s="1"/>
  <c r="N32" i="10"/>
  <c r="N113" i="10" s="1"/>
  <c r="O32" i="10"/>
  <c r="O113" i="10" s="1"/>
  <c r="P32" i="10"/>
  <c r="P113" i="10" s="1"/>
  <c r="Q32" i="10"/>
  <c r="Q113" i="10" s="1"/>
  <c r="R32" i="10"/>
  <c r="R113" i="10" s="1"/>
  <c r="S32" i="10"/>
  <c r="S113" i="10" s="1"/>
  <c r="F33" i="10"/>
  <c r="F114" i="10" s="1"/>
  <c r="G33" i="10"/>
  <c r="G114" i="10" s="1"/>
  <c r="H33" i="10"/>
  <c r="H114" i="10" s="1"/>
  <c r="I33" i="10"/>
  <c r="I114" i="10" s="1"/>
  <c r="K33" i="10"/>
  <c r="K114" i="10" s="1"/>
  <c r="L33" i="10"/>
  <c r="L114" i="10" s="1"/>
  <c r="M33" i="10"/>
  <c r="M114" i="10" s="1"/>
  <c r="N33" i="10"/>
  <c r="N114" i="10" s="1"/>
  <c r="O33" i="10"/>
  <c r="O114" i="10" s="1"/>
  <c r="P33" i="10"/>
  <c r="P114" i="10" s="1"/>
  <c r="Q33" i="10"/>
  <c r="Q114" i="10" s="1"/>
  <c r="R33" i="10"/>
  <c r="R114" i="10" s="1"/>
  <c r="S33" i="10"/>
  <c r="S114" i="10" s="1"/>
  <c r="F34" i="10"/>
  <c r="F115" i="10" s="1"/>
  <c r="G34" i="10"/>
  <c r="G115" i="10" s="1"/>
  <c r="H34" i="10"/>
  <c r="H115" i="10" s="1"/>
  <c r="I34" i="10"/>
  <c r="I115" i="10" s="1"/>
  <c r="J34" i="10"/>
  <c r="J115" i="10" s="1"/>
  <c r="K34" i="10"/>
  <c r="K115" i="10" s="1"/>
  <c r="L34" i="10"/>
  <c r="L115" i="10" s="1"/>
  <c r="M34" i="10"/>
  <c r="M115" i="10" s="1"/>
  <c r="N34" i="10"/>
  <c r="N115" i="10" s="1"/>
  <c r="O34" i="10"/>
  <c r="O115" i="10" s="1"/>
  <c r="P34" i="10"/>
  <c r="P115" i="10" s="1"/>
  <c r="Q34" i="10"/>
  <c r="Q115" i="10" s="1"/>
  <c r="R34" i="10"/>
  <c r="R115" i="10" s="1"/>
  <c r="S34" i="10"/>
  <c r="S115" i="10" s="1"/>
  <c r="F35" i="10"/>
  <c r="F116" i="10" s="1"/>
  <c r="G35" i="10"/>
  <c r="G116" i="10" s="1"/>
  <c r="H35" i="10"/>
  <c r="H116" i="10" s="1"/>
  <c r="I35" i="10"/>
  <c r="I116" i="10" s="1"/>
  <c r="J35" i="10"/>
  <c r="J116" i="10" s="1"/>
  <c r="K35" i="10"/>
  <c r="K116" i="10" s="1"/>
  <c r="L35" i="10"/>
  <c r="L116" i="10" s="1"/>
  <c r="M35" i="10"/>
  <c r="M116" i="10" s="1"/>
  <c r="N35" i="10"/>
  <c r="N116" i="10" s="1"/>
  <c r="O35" i="10"/>
  <c r="O116" i="10" s="1"/>
  <c r="P35" i="10"/>
  <c r="P116" i="10" s="1"/>
  <c r="Q35" i="10"/>
  <c r="Q116" i="10" s="1"/>
  <c r="R35" i="10"/>
  <c r="R116" i="10" s="1"/>
  <c r="S35" i="10"/>
  <c r="S116" i="10" s="1"/>
  <c r="F36" i="10"/>
  <c r="F117" i="10" s="1"/>
  <c r="G36" i="10"/>
  <c r="G117" i="10" s="1"/>
  <c r="F37" i="10"/>
  <c r="F118" i="10" s="1"/>
  <c r="G37" i="10"/>
  <c r="G118" i="10" s="1"/>
  <c r="H37" i="10"/>
  <c r="H118" i="10" s="1"/>
  <c r="I37" i="10"/>
  <c r="I118" i="10" s="1"/>
  <c r="J37" i="10"/>
  <c r="J118" i="10" s="1"/>
  <c r="K37" i="10"/>
  <c r="K118" i="10" s="1"/>
  <c r="L37" i="10"/>
  <c r="L118" i="10" s="1"/>
  <c r="M37" i="10"/>
  <c r="M118" i="10" s="1"/>
  <c r="N37" i="10"/>
  <c r="N118" i="10" s="1"/>
  <c r="O37" i="10"/>
  <c r="O118" i="10" s="1"/>
  <c r="P37" i="10"/>
  <c r="P118" i="10" s="1"/>
  <c r="Q37" i="10"/>
  <c r="Q118" i="10" s="1"/>
  <c r="R37" i="10"/>
  <c r="R118" i="10" s="1"/>
  <c r="S37" i="10"/>
  <c r="S118" i="10" s="1"/>
  <c r="F38" i="10"/>
  <c r="F119" i="10" s="1"/>
  <c r="G38" i="10"/>
  <c r="G119" i="10" s="1"/>
  <c r="H38" i="10"/>
  <c r="H119" i="10" s="1"/>
  <c r="I38" i="10"/>
  <c r="I119" i="10" s="1"/>
  <c r="J38" i="10"/>
  <c r="J119" i="10" s="1"/>
  <c r="K38" i="10"/>
  <c r="K119" i="10" s="1"/>
  <c r="L38" i="10"/>
  <c r="L119" i="10" s="1"/>
  <c r="M38" i="10"/>
  <c r="M119" i="10" s="1"/>
  <c r="N38" i="10"/>
  <c r="N119" i="10" s="1"/>
  <c r="O38" i="10"/>
  <c r="O119" i="10" s="1"/>
  <c r="P38" i="10"/>
  <c r="P119" i="10" s="1"/>
  <c r="Q38" i="10"/>
  <c r="Q119" i="10" s="1"/>
  <c r="R38" i="10"/>
  <c r="R119" i="10" s="1"/>
  <c r="S38" i="10"/>
  <c r="S119" i="10" s="1"/>
  <c r="F39" i="10"/>
  <c r="F120" i="10" s="1"/>
  <c r="G39" i="10"/>
  <c r="G120" i="10" s="1"/>
  <c r="H39" i="10"/>
  <c r="H120" i="10" s="1"/>
  <c r="I39" i="10"/>
  <c r="I120" i="10" s="1"/>
  <c r="J39" i="10"/>
  <c r="J120" i="10" s="1"/>
  <c r="K39" i="10"/>
  <c r="K120" i="10" s="1"/>
  <c r="L39" i="10"/>
  <c r="L120" i="10" s="1"/>
  <c r="M39" i="10"/>
  <c r="M120" i="10" s="1"/>
  <c r="N39" i="10"/>
  <c r="N120" i="10" s="1"/>
  <c r="O39" i="10"/>
  <c r="O120" i="10" s="1"/>
  <c r="P39" i="10"/>
  <c r="P120" i="10" s="1"/>
  <c r="Q39" i="10"/>
  <c r="Q120" i="10" s="1"/>
  <c r="R39" i="10"/>
  <c r="R120" i="10" s="1"/>
  <c r="S39" i="10"/>
  <c r="S120" i="10" s="1"/>
  <c r="F40" i="10"/>
  <c r="F121" i="10" s="1"/>
  <c r="G40" i="10"/>
  <c r="G121" i="10" s="1"/>
  <c r="H40" i="10"/>
  <c r="H121" i="10" s="1"/>
  <c r="I40" i="10"/>
  <c r="I121" i="10" s="1"/>
  <c r="J40" i="10"/>
  <c r="J121" i="10" s="1"/>
  <c r="K40" i="10"/>
  <c r="K121" i="10" s="1"/>
  <c r="L40" i="10"/>
  <c r="L121" i="10" s="1"/>
  <c r="M40" i="10"/>
  <c r="M121" i="10" s="1"/>
  <c r="N40" i="10"/>
  <c r="N121" i="10" s="1"/>
  <c r="O40" i="10"/>
  <c r="O121" i="10" s="1"/>
  <c r="P40" i="10"/>
  <c r="P121" i="10" s="1"/>
  <c r="Q40" i="10"/>
  <c r="Q121" i="10" s="1"/>
  <c r="R40" i="10"/>
  <c r="R121" i="10" s="1"/>
  <c r="S40" i="10"/>
  <c r="S121" i="10" s="1"/>
  <c r="F41" i="10"/>
  <c r="F122" i="10" s="1"/>
  <c r="G41" i="10"/>
  <c r="G122" i="10" s="1"/>
  <c r="F42" i="10"/>
  <c r="F123" i="10" s="1"/>
  <c r="G42" i="10"/>
  <c r="G123" i="10" s="1"/>
  <c r="H42" i="10"/>
  <c r="H123" i="10" s="1"/>
  <c r="I42" i="10"/>
  <c r="I123" i="10" s="1"/>
  <c r="J42" i="10"/>
  <c r="J123" i="10" s="1"/>
  <c r="K42" i="10"/>
  <c r="K123" i="10" s="1"/>
  <c r="L42" i="10"/>
  <c r="L123" i="10" s="1"/>
  <c r="M42" i="10"/>
  <c r="M123" i="10" s="1"/>
  <c r="N42" i="10"/>
  <c r="N123" i="10" s="1"/>
  <c r="O42" i="10"/>
  <c r="O123" i="10" s="1"/>
  <c r="P42" i="10"/>
  <c r="P123" i="10" s="1"/>
  <c r="Q42" i="10"/>
  <c r="Q123" i="10" s="1"/>
  <c r="R42" i="10"/>
  <c r="R123" i="10" s="1"/>
  <c r="S42" i="10"/>
  <c r="S123" i="10" s="1"/>
  <c r="F43" i="10"/>
  <c r="F124" i="10" s="1"/>
  <c r="G43" i="10"/>
  <c r="G124" i="10" s="1"/>
  <c r="H43" i="10"/>
  <c r="H124" i="10" s="1"/>
  <c r="I43" i="10"/>
  <c r="I124" i="10" s="1"/>
  <c r="J43" i="10"/>
  <c r="J124" i="10" s="1"/>
  <c r="K43" i="10"/>
  <c r="K124" i="10" s="1"/>
  <c r="L43" i="10"/>
  <c r="L124" i="10" s="1"/>
  <c r="M43" i="10"/>
  <c r="M124" i="10" s="1"/>
  <c r="N43" i="10"/>
  <c r="N124" i="10" s="1"/>
  <c r="O43" i="10"/>
  <c r="O124" i="10" s="1"/>
  <c r="P43" i="10"/>
  <c r="P124" i="10" s="1"/>
  <c r="Q43" i="10"/>
  <c r="Q124" i="10" s="1"/>
  <c r="R43" i="10"/>
  <c r="R124" i="10" s="1"/>
  <c r="S43" i="10"/>
  <c r="S124" i="10" s="1"/>
  <c r="F44" i="10"/>
  <c r="F125" i="10" s="1"/>
  <c r="G44" i="10"/>
  <c r="G125" i="10" s="1"/>
  <c r="H44" i="10"/>
  <c r="H125" i="10" s="1"/>
  <c r="I44" i="10"/>
  <c r="I125" i="10" s="1"/>
  <c r="J44" i="10"/>
  <c r="J125" i="10" s="1"/>
  <c r="K44" i="10"/>
  <c r="K125" i="10" s="1"/>
  <c r="L44" i="10"/>
  <c r="L125" i="10" s="1"/>
  <c r="M44" i="10"/>
  <c r="M125" i="10" s="1"/>
  <c r="N44" i="10"/>
  <c r="N125" i="10" s="1"/>
  <c r="O44" i="10"/>
  <c r="O125" i="10" s="1"/>
  <c r="P44" i="10"/>
  <c r="P125" i="10" s="1"/>
  <c r="Q44" i="10"/>
  <c r="Q125" i="10" s="1"/>
  <c r="R44" i="10"/>
  <c r="R125" i="10" s="1"/>
  <c r="S44" i="10"/>
  <c r="S125" i="10" s="1"/>
  <c r="F45" i="10"/>
  <c r="F126" i="10" s="1"/>
  <c r="G45" i="10"/>
  <c r="G126" i="10" s="1"/>
  <c r="H45" i="10"/>
  <c r="H126" i="10" s="1"/>
  <c r="I45" i="10"/>
  <c r="I126" i="10" s="1"/>
  <c r="J45" i="10"/>
  <c r="J126" i="10" s="1"/>
  <c r="K45" i="10"/>
  <c r="K126" i="10" s="1"/>
  <c r="L45" i="10"/>
  <c r="L126" i="10" s="1"/>
  <c r="M45" i="10"/>
  <c r="M126" i="10" s="1"/>
  <c r="N45" i="10"/>
  <c r="N126" i="10" s="1"/>
  <c r="O45" i="10"/>
  <c r="O126" i="10" s="1"/>
  <c r="P45" i="10"/>
  <c r="P126" i="10" s="1"/>
  <c r="Q45" i="10"/>
  <c r="Q126" i="10" s="1"/>
  <c r="R45" i="10"/>
  <c r="R126" i="10" s="1"/>
  <c r="S45" i="10"/>
  <c r="S126" i="10" s="1"/>
  <c r="F46" i="10"/>
  <c r="F127" i="10" s="1"/>
  <c r="G46" i="10"/>
  <c r="G127" i="10" s="1"/>
  <c r="H46" i="10"/>
  <c r="H127" i="10" s="1"/>
  <c r="I46" i="10"/>
  <c r="I127" i="10" s="1"/>
  <c r="J46" i="10"/>
  <c r="J127" i="10" s="1"/>
  <c r="K46" i="10"/>
  <c r="K127" i="10" s="1"/>
  <c r="L46" i="10"/>
  <c r="L127" i="10" s="1"/>
  <c r="M46" i="10"/>
  <c r="M127" i="10" s="1"/>
  <c r="N46" i="10"/>
  <c r="N127" i="10" s="1"/>
  <c r="O46" i="10"/>
  <c r="O127" i="10" s="1"/>
  <c r="P46" i="10"/>
  <c r="P127" i="10" s="1"/>
  <c r="Q46" i="10"/>
  <c r="Q127" i="10" s="1"/>
  <c r="R46" i="10"/>
  <c r="R127" i="10" s="1"/>
  <c r="S46" i="10"/>
  <c r="S127" i="10" s="1"/>
  <c r="F47" i="10"/>
  <c r="F128" i="10" s="1"/>
  <c r="G47" i="10"/>
  <c r="G128" i="10" s="1"/>
  <c r="H47" i="10"/>
  <c r="H128" i="10" s="1"/>
  <c r="I47" i="10"/>
  <c r="I128" i="10" s="1"/>
  <c r="J47" i="10"/>
  <c r="J128" i="10" s="1"/>
  <c r="K47" i="10"/>
  <c r="K128" i="10" s="1"/>
  <c r="L47" i="10"/>
  <c r="L128" i="10" s="1"/>
  <c r="M47" i="10"/>
  <c r="M128" i="10" s="1"/>
  <c r="N47" i="10"/>
  <c r="N128" i="10" s="1"/>
  <c r="O47" i="10"/>
  <c r="O128" i="10" s="1"/>
  <c r="P47" i="10"/>
  <c r="P128" i="10" s="1"/>
  <c r="Q47" i="10"/>
  <c r="Q128" i="10" s="1"/>
  <c r="R47" i="10"/>
  <c r="R128" i="10" s="1"/>
  <c r="S47" i="10"/>
  <c r="S128" i="10" s="1"/>
  <c r="F48" i="10"/>
  <c r="F129" i="10" s="1"/>
  <c r="G48" i="10"/>
  <c r="G129" i="10" s="1"/>
  <c r="H48" i="10"/>
  <c r="H129" i="10" s="1"/>
  <c r="I48" i="10"/>
  <c r="I129" i="10" s="1"/>
  <c r="J48" i="10"/>
  <c r="J129" i="10" s="1"/>
  <c r="K48" i="10"/>
  <c r="K129" i="10" s="1"/>
  <c r="L48" i="10"/>
  <c r="L129" i="10" s="1"/>
  <c r="M48" i="10"/>
  <c r="M129" i="10" s="1"/>
  <c r="N48" i="10"/>
  <c r="N129" i="10" s="1"/>
  <c r="O48" i="10"/>
  <c r="O129" i="10" s="1"/>
  <c r="P48" i="10"/>
  <c r="P129" i="10" s="1"/>
  <c r="Q48" i="10"/>
  <c r="Q129" i="10" s="1"/>
  <c r="R48" i="10"/>
  <c r="R129" i="10" s="1"/>
  <c r="S48" i="10"/>
  <c r="S129" i="10" s="1"/>
  <c r="F49" i="10"/>
  <c r="F130" i="10" s="1"/>
  <c r="G49" i="10"/>
  <c r="G130" i="10" s="1"/>
  <c r="H49" i="10"/>
  <c r="H130" i="10" s="1"/>
  <c r="I49" i="10"/>
  <c r="I130" i="10" s="1"/>
  <c r="J49" i="10"/>
  <c r="J130" i="10" s="1"/>
  <c r="K49" i="10"/>
  <c r="K130" i="10" s="1"/>
  <c r="L49" i="10"/>
  <c r="L130" i="10" s="1"/>
  <c r="M49" i="10"/>
  <c r="M130" i="10" s="1"/>
  <c r="N49" i="10"/>
  <c r="N130" i="10" s="1"/>
  <c r="O49" i="10"/>
  <c r="O130" i="10" s="1"/>
  <c r="P49" i="10"/>
  <c r="P130" i="10" s="1"/>
  <c r="Q49" i="10"/>
  <c r="Q130" i="10" s="1"/>
  <c r="R49" i="10"/>
  <c r="R130" i="10" s="1"/>
  <c r="S49" i="10"/>
  <c r="S130" i="10" s="1"/>
  <c r="F50" i="10"/>
  <c r="F131" i="10" s="1"/>
  <c r="G50" i="10"/>
  <c r="G131" i="10" s="1"/>
  <c r="H50" i="10"/>
  <c r="H131" i="10" s="1"/>
  <c r="I50" i="10"/>
  <c r="I131" i="10" s="1"/>
  <c r="J50" i="10"/>
  <c r="J131" i="10" s="1"/>
  <c r="K50" i="10"/>
  <c r="K131" i="10" s="1"/>
  <c r="L50" i="10"/>
  <c r="L131" i="10" s="1"/>
  <c r="M50" i="10"/>
  <c r="M131" i="10" s="1"/>
  <c r="N50" i="10"/>
  <c r="N131" i="10" s="1"/>
  <c r="O50" i="10"/>
  <c r="O131" i="10" s="1"/>
  <c r="P50" i="10"/>
  <c r="P131" i="10" s="1"/>
  <c r="Q50" i="10"/>
  <c r="Q131" i="10" s="1"/>
  <c r="R50" i="10"/>
  <c r="R131" i="10" s="1"/>
  <c r="S50" i="10"/>
  <c r="S131" i="10" s="1"/>
  <c r="F51" i="10"/>
  <c r="F132" i="10" s="1"/>
  <c r="G51" i="10"/>
  <c r="G132" i="10" s="1"/>
  <c r="H51" i="10"/>
  <c r="H132" i="10" s="1"/>
  <c r="I51" i="10"/>
  <c r="I132" i="10" s="1"/>
  <c r="J51" i="10"/>
  <c r="J132" i="10" s="1"/>
  <c r="K51" i="10"/>
  <c r="K132" i="10" s="1"/>
  <c r="L51" i="10"/>
  <c r="L132" i="10" s="1"/>
  <c r="M51" i="10"/>
  <c r="M132" i="10" s="1"/>
  <c r="N51" i="10"/>
  <c r="N132" i="10" s="1"/>
  <c r="O51" i="10"/>
  <c r="O132" i="10" s="1"/>
  <c r="P51" i="10"/>
  <c r="P132" i="10" s="1"/>
  <c r="Q51" i="10"/>
  <c r="Q132" i="10" s="1"/>
  <c r="R51" i="10"/>
  <c r="R132" i="10" s="1"/>
  <c r="S51" i="10"/>
  <c r="S132" i="10" s="1"/>
  <c r="F52" i="10"/>
  <c r="F133" i="10" s="1"/>
  <c r="G52" i="10"/>
  <c r="G133" i="10" s="1"/>
  <c r="H52" i="10"/>
  <c r="H133" i="10" s="1"/>
  <c r="I52" i="10"/>
  <c r="I133" i="10" s="1"/>
  <c r="J52" i="10"/>
  <c r="J133" i="10" s="1"/>
  <c r="K52" i="10"/>
  <c r="K133" i="10" s="1"/>
  <c r="L52" i="10"/>
  <c r="L133" i="10" s="1"/>
  <c r="M52" i="10"/>
  <c r="M133" i="10" s="1"/>
  <c r="N52" i="10"/>
  <c r="N133" i="10" s="1"/>
  <c r="O52" i="10"/>
  <c r="O133" i="10" s="1"/>
  <c r="P52" i="10"/>
  <c r="P133" i="10" s="1"/>
  <c r="Q52" i="10"/>
  <c r="Q133" i="10" s="1"/>
  <c r="R52" i="10"/>
  <c r="R133" i="10" s="1"/>
  <c r="S52" i="10"/>
  <c r="S133" i="10" s="1"/>
  <c r="F53" i="10"/>
  <c r="F134" i="10" s="1"/>
  <c r="G53" i="10"/>
  <c r="G134" i="10" s="1"/>
  <c r="H53" i="10"/>
  <c r="H134" i="10" s="1"/>
  <c r="I53" i="10"/>
  <c r="I134" i="10" s="1"/>
  <c r="J53" i="10"/>
  <c r="J134" i="10" s="1"/>
  <c r="K53" i="10"/>
  <c r="K134" i="10" s="1"/>
  <c r="L53" i="10"/>
  <c r="L134" i="10" s="1"/>
  <c r="M53" i="10"/>
  <c r="M134" i="10" s="1"/>
  <c r="N53" i="10"/>
  <c r="N134" i="10" s="1"/>
  <c r="O53" i="10"/>
  <c r="O134" i="10" s="1"/>
  <c r="P53" i="10"/>
  <c r="P134" i="10" s="1"/>
  <c r="Q53" i="10"/>
  <c r="Q134" i="10" s="1"/>
  <c r="R53" i="10"/>
  <c r="R134" i="10" s="1"/>
  <c r="S53" i="10"/>
  <c r="S134" i="10" s="1"/>
  <c r="F54" i="10"/>
  <c r="F135" i="10" s="1"/>
  <c r="G54" i="10"/>
  <c r="G135" i="10" s="1"/>
  <c r="H54" i="10"/>
  <c r="H135" i="10" s="1"/>
  <c r="I54" i="10"/>
  <c r="I135" i="10" s="1"/>
  <c r="J54" i="10"/>
  <c r="J135" i="10" s="1"/>
  <c r="K54" i="10"/>
  <c r="K135" i="10" s="1"/>
  <c r="L54" i="10"/>
  <c r="L135" i="10" s="1"/>
  <c r="M54" i="10"/>
  <c r="M135" i="10" s="1"/>
  <c r="N54" i="10"/>
  <c r="N135" i="10" s="1"/>
  <c r="O54" i="10"/>
  <c r="O135" i="10" s="1"/>
  <c r="P54" i="10"/>
  <c r="P135" i="10" s="1"/>
  <c r="Q54" i="10"/>
  <c r="Q135" i="10" s="1"/>
  <c r="R54" i="10"/>
  <c r="R135" i="10" s="1"/>
  <c r="S54" i="10"/>
  <c r="S135" i="10" s="1"/>
  <c r="F55" i="10"/>
  <c r="F136" i="10" s="1"/>
  <c r="G55" i="10"/>
  <c r="G136" i="10" s="1"/>
  <c r="H55" i="10"/>
  <c r="H136" i="10" s="1"/>
  <c r="I55" i="10"/>
  <c r="I136" i="10" s="1"/>
  <c r="J55" i="10"/>
  <c r="J136" i="10" s="1"/>
  <c r="K55" i="10"/>
  <c r="K136" i="10" s="1"/>
  <c r="L55" i="10"/>
  <c r="L136" i="10" s="1"/>
  <c r="M55" i="10"/>
  <c r="M136" i="10" s="1"/>
  <c r="N55" i="10"/>
  <c r="N136" i="10" s="1"/>
  <c r="O55" i="10"/>
  <c r="O136" i="10" s="1"/>
  <c r="P55" i="10"/>
  <c r="P136" i="10" s="1"/>
  <c r="Q55" i="10"/>
  <c r="Q136" i="10" s="1"/>
  <c r="R55" i="10"/>
  <c r="R136" i="10" s="1"/>
  <c r="S55" i="10"/>
  <c r="S136" i="10" s="1"/>
  <c r="F56" i="10"/>
  <c r="F137" i="10" s="1"/>
  <c r="G56" i="10"/>
  <c r="G137" i="10" s="1"/>
  <c r="H56" i="10"/>
  <c r="H137" i="10" s="1"/>
  <c r="I56" i="10"/>
  <c r="I137" i="10" s="1"/>
  <c r="J56" i="10"/>
  <c r="J137" i="10" s="1"/>
  <c r="K56" i="10"/>
  <c r="K137" i="10" s="1"/>
  <c r="L56" i="10"/>
  <c r="L137" i="10" s="1"/>
  <c r="M56" i="10"/>
  <c r="M137" i="10" s="1"/>
  <c r="N56" i="10"/>
  <c r="N137" i="10" s="1"/>
  <c r="O56" i="10"/>
  <c r="O137" i="10" s="1"/>
  <c r="P56" i="10"/>
  <c r="P137" i="10" s="1"/>
  <c r="Q56" i="10"/>
  <c r="Q137" i="10" s="1"/>
  <c r="R56" i="10"/>
  <c r="R137" i="10" s="1"/>
  <c r="S56" i="10"/>
  <c r="S137" i="10" s="1"/>
  <c r="F57" i="10"/>
  <c r="F138" i="10" s="1"/>
  <c r="G57" i="10"/>
  <c r="G138" i="10" s="1"/>
  <c r="H57" i="10"/>
  <c r="H138" i="10" s="1"/>
  <c r="I57" i="10"/>
  <c r="I138" i="10" s="1"/>
  <c r="J57" i="10"/>
  <c r="J138" i="10" s="1"/>
  <c r="K57" i="10"/>
  <c r="K138" i="10" s="1"/>
  <c r="L57" i="10"/>
  <c r="L138" i="10" s="1"/>
  <c r="M57" i="10"/>
  <c r="M138" i="10" s="1"/>
  <c r="N57" i="10"/>
  <c r="N138" i="10" s="1"/>
  <c r="O57" i="10"/>
  <c r="O138" i="10" s="1"/>
  <c r="P57" i="10"/>
  <c r="P138" i="10" s="1"/>
  <c r="Q57" i="10"/>
  <c r="Q138" i="10" s="1"/>
  <c r="R57" i="10"/>
  <c r="R138" i="10" s="1"/>
  <c r="S57" i="10"/>
  <c r="S138" i="10" s="1"/>
  <c r="F58" i="10"/>
  <c r="F139" i="10" s="1"/>
  <c r="G58" i="10"/>
  <c r="G139" i="10" s="1"/>
  <c r="H58" i="10"/>
  <c r="H139" i="10" s="1"/>
  <c r="I58" i="10"/>
  <c r="I139" i="10" s="1"/>
  <c r="J58" i="10"/>
  <c r="J139" i="10" s="1"/>
  <c r="K58" i="10"/>
  <c r="K139" i="10" s="1"/>
  <c r="L58" i="10"/>
  <c r="L139" i="10" s="1"/>
  <c r="M58" i="10"/>
  <c r="M139" i="10" s="1"/>
  <c r="N58" i="10"/>
  <c r="N139" i="10" s="1"/>
  <c r="O58" i="10"/>
  <c r="O139" i="10" s="1"/>
  <c r="P58" i="10"/>
  <c r="P139" i="10" s="1"/>
  <c r="Q58" i="10"/>
  <c r="Q139" i="10" s="1"/>
  <c r="R58" i="10"/>
  <c r="R139" i="10" s="1"/>
  <c r="S58" i="10"/>
  <c r="S139" i="10" s="1"/>
  <c r="F59" i="10"/>
  <c r="F140" i="10" s="1"/>
  <c r="G59" i="10"/>
  <c r="G140" i="10" s="1"/>
  <c r="H59" i="10"/>
  <c r="H140" i="10" s="1"/>
  <c r="I59" i="10"/>
  <c r="I140" i="10" s="1"/>
  <c r="J59" i="10"/>
  <c r="J140" i="10" s="1"/>
  <c r="K59" i="10"/>
  <c r="K140" i="10" s="1"/>
  <c r="L59" i="10"/>
  <c r="L140" i="10" s="1"/>
  <c r="M59" i="10"/>
  <c r="M140" i="10" s="1"/>
  <c r="N59" i="10"/>
  <c r="N140" i="10" s="1"/>
  <c r="O59" i="10"/>
  <c r="O140" i="10" s="1"/>
  <c r="P59" i="10"/>
  <c r="P140" i="10" s="1"/>
  <c r="Q59" i="10"/>
  <c r="Q140" i="10" s="1"/>
  <c r="R59" i="10"/>
  <c r="R140" i="10" s="1"/>
  <c r="S59" i="10"/>
  <c r="S140" i="10" s="1"/>
  <c r="F60" i="10"/>
  <c r="F141" i="10" s="1"/>
  <c r="G60" i="10"/>
  <c r="G141" i="10" s="1"/>
  <c r="H60" i="10"/>
  <c r="H141" i="10" s="1"/>
  <c r="I60" i="10"/>
  <c r="I141" i="10" s="1"/>
  <c r="J60" i="10"/>
  <c r="J141" i="10" s="1"/>
  <c r="K60" i="10"/>
  <c r="K141" i="10" s="1"/>
  <c r="L60" i="10"/>
  <c r="L141" i="10" s="1"/>
  <c r="M60" i="10"/>
  <c r="M141" i="10" s="1"/>
  <c r="N60" i="10"/>
  <c r="N141" i="10" s="1"/>
  <c r="O60" i="10"/>
  <c r="O141" i="10" s="1"/>
  <c r="P60" i="10"/>
  <c r="P141" i="10" s="1"/>
  <c r="Q60" i="10"/>
  <c r="Q141" i="10" s="1"/>
  <c r="R60" i="10"/>
  <c r="R141" i="10" s="1"/>
  <c r="S60" i="10"/>
  <c r="S141" i="10" s="1"/>
  <c r="F61" i="10"/>
  <c r="F142" i="10" s="1"/>
  <c r="G61" i="10"/>
  <c r="G142" i="10" s="1"/>
  <c r="H61" i="10"/>
  <c r="H142" i="10" s="1"/>
  <c r="I61" i="10"/>
  <c r="I142" i="10" s="1"/>
  <c r="J61" i="10"/>
  <c r="J142" i="10" s="1"/>
  <c r="K61" i="10"/>
  <c r="K142" i="10" s="1"/>
  <c r="L61" i="10"/>
  <c r="L142" i="10" s="1"/>
  <c r="M61" i="10"/>
  <c r="M142" i="10" s="1"/>
  <c r="N61" i="10"/>
  <c r="N142" i="10" s="1"/>
  <c r="O61" i="10"/>
  <c r="O142" i="10" s="1"/>
  <c r="P61" i="10"/>
  <c r="P142" i="10" s="1"/>
  <c r="Q61" i="10"/>
  <c r="Q142" i="10" s="1"/>
  <c r="R61" i="10"/>
  <c r="R142" i="10" s="1"/>
  <c r="S61" i="10"/>
  <c r="S142" i="10" s="1"/>
  <c r="F62" i="10"/>
  <c r="F143" i="10" s="1"/>
  <c r="G62" i="10"/>
  <c r="G143" i="10" s="1"/>
  <c r="H62" i="10"/>
  <c r="H143" i="10" s="1"/>
  <c r="I62" i="10"/>
  <c r="I143" i="10" s="1"/>
  <c r="J62" i="10"/>
  <c r="J143" i="10" s="1"/>
  <c r="K62" i="10"/>
  <c r="K143" i="10" s="1"/>
  <c r="L62" i="10"/>
  <c r="L143" i="10" s="1"/>
  <c r="M62" i="10"/>
  <c r="M143" i="10" s="1"/>
  <c r="N62" i="10"/>
  <c r="N143" i="10" s="1"/>
  <c r="O62" i="10"/>
  <c r="O143" i="10" s="1"/>
  <c r="P62" i="10"/>
  <c r="P143" i="10" s="1"/>
  <c r="Q62" i="10"/>
  <c r="Q143" i="10" s="1"/>
  <c r="R62" i="10"/>
  <c r="R143" i="10" s="1"/>
  <c r="S62" i="10"/>
  <c r="S143" i="10" s="1"/>
  <c r="F63" i="10"/>
  <c r="F144" i="10" s="1"/>
  <c r="G63" i="10"/>
  <c r="G144" i="10" s="1"/>
  <c r="H63" i="10"/>
  <c r="H144" i="10" s="1"/>
  <c r="I63" i="10"/>
  <c r="I144" i="10" s="1"/>
  <c r="J63" i="10"/>
  <c r="J144" i="10" s="1"/>
  <c r="K63" i="10"/>
  <c r="K144" i="10" s="1"/>
  <c r="L63" i="10"/>
  <c r="L144" i="10" s="1"/>
  <c r="M63" i="10"/>
  <c r="M144" i="10" s="1"/>
  <c r="N63" i="10"/>
  <c r="N144" i="10" s="1"/>
  <c r="O63" i="10"/>
  <c r="O144" i="10" s="1"/>
  <c r="P63" i="10"/>
  <c r="P144" i="10" s="1"/>
  <c r="Q63" i="10"/>
  <c r="Q144" i="10" s="1"/>
  <c r="R63" i="10"/>
  <c r="R144" i="10" s="1"/>
  <c r="S63" i="10"/>
  <c r="S144" i="10" s="1"/>
  <c r="F64" i="10"/>
  <c r="F145" i="10" s="1"/>
  <c r="G64" i="10"/>
  <c r="G145" i="10" s="1"/>
  <c r="H64" i="10"/>
  <c r="H145" i="10" s="1"/>
  <c r="I64" i="10"/>
  <c r="I145" i="10" s="1"/>
  <c r="J64" i="10"/>
  <c r="J145" i="10" s="1"/>
  <c r="K64" i="10"/>
  <c r="K145" i="10" s="1"/>
  <c r="L64" i="10"/>
  <c r="L145" i="10" s="1"/>
  <c r="M64" i="10"/>
  <c r="M145" i="10" s="1"/>
  <c r="N64" i="10"/>
  <c r="N145" i="10" s="1"/>
  <c r="O64" i="10"/>
  <c r="O145" i="10" s="1"/>
  <c r="P64" i="10"/>
  <c r="P145" i="10" s="1"/>
  <c r="Q64" i="10"/>
  <c r="Q145" i="10" s="1"/>
  <c r="R64" i="10"/>
  <c r="R145" i="10" s="1"/>
  <c r="S64" i="10"/>
  <c r="S145" i="10" s="1"/>
  <c r="F65" i="10"/>
  <c r="F146" i="10" s="1"/>
  <c r="G65" i="10"/>
  <c r="G146" i="10" s="1"/>
  <c r="H65" i="10"/>
  <c r="H146" i="10" s="1"/>
  <c r="I65" i="10"/>
  <c r="I146" i="10" s="1"/>
  <c r="J65" i="10"/>
  <c r="J146" i="10" s="1"/>
  <c r="K65" i="10"/>
  <c r="K146" i="10" s="1"/>
  <c r="L65" i="10"/>
  <c r="L146" i="10" s="1"/>
  <c r="M65" i="10"/>
  <c r="M146" i="10" s="1"/>
  <c r="N65" i="10"/>
  <c r="N146" i="10" s="1"/>
  <c r="O65" i="10"/>
  <c r="O146" i="10" s="1"/>
  <c r="P65" i="10"/>
  <c r="P146" i="10" s="1"/>
  <c r="Q65" i="10"/>
  <c r="Q146" i="10" s="1"/>
  <c r="R65" i="10"/>
  <c r="R146" i="10" s="1"/>
  <c r="S65" i="10"/>
  <c r="S146" i="10" s="1"/>
  <c r="F66" i="10"/>
  <c r="F147" i="10" s="1"/>
  <c r="G66" i="10"/>
  <c r="G147" i="10" s="1"/>
  <c r="H66" i="10"/>
  <c r="H147" i="10" s="1"/>
  <c r="I66" i="10"/>
  <c r="I147" i="10" s="1"/>
  <c r="J66" i="10"/>
  <c r="J147" i="10" s="1"/>
  <c r="K66" i="10"/>
  <c r="K147" i="10" s="1"/>
  <c r="L66" i="10"/>
  <c r="L147" i="10" s="1"/>
  <c r="M66" i="10"/>
  <c r="M147" i="10" s="1"/>
  <c r="N66" i="10"/>
  <c r="N147" i="10" s="1"/>
  <c r="O66" i="10"/>
  <c r="O147" i="10" s="1"/>
  <c r="P66" i="10"/>
  <c r="P147" i="10" s="1"/>
  <c r="Q66" i="10"/>
  <c r="Q147" i="10" s="1"/>
  <c r="R66" i="10"/>
  <c r="R147" i="10" s="1"/>
  <c r="S66" i="10"/>
  <c r="S147" i="10" s="1"/>
  <c r="F67" i="10"/>
  <c r="F148" i="10" s="1"/>
  <c r="G67" i="10"/>
  <c r="G148" i="10" s="1"/>
  <c r="H67" i="10"/>
  <c r="H148" i="10" s="1"/>
  <c r="I67" i="10"/>
  <c r="I148" i="10" s="1"/>
  <c r="J67" i="10"/>
  <c r="J148" i="10" s="1"/>
  <c r="K67" i="10"/>
  <c r="K148" i="10" s="1"/>
  <c r="L67" i="10"/>
  <c r="L148" i="10" s="1"/>
  <c r="M67" i="10"/>
  <c r="M148" i="10" s="1"/>
  <c r="N67" i="10"/>
  <c r="N148" i="10" s="1"/>
  <c r="O67" i="10"/>
  <c r="O148" i="10" s="1"/>
  <c r="P67" i="10"/>
  <c r="P148" i="10" s="1"/>
  <c r="Q67" i="10"/>
  <c r="Q148" i="10" s="1"/>
  <c r="R67" i="10"/>
  <c r="R148" i="10" s="1"/>
  <c r="S67" i="10"/>
  <c r="S148" i="10" s="1"/>
  <c r="F68" i="10"/>
  <c r="F149" i="10" s="1"/>
  <c r="G68" i="10"/>
  <c r="G149" i="10" s="1"/>
  <c r="H68" i="10"/>
  <c r="H149" i="10" s="1"/>
  <c r="I68" i="10"/>
  <c r="I149" i="10" s="1"/>
  <c r="J68" i="10"/>
  <c r="J149" i="10" s="1"/>
  <c r="K68" i="10"/>
  <c r="K149" i="10" s="1"/>
  <c r="L68" i="10"/>
  <c r="L149" i="10" s="1"/>
  <c r="M68" i="10"/>
  <c r="M149" i="10" s="1"/>
  <c r="N68" i="10"/>
  <c r="N149" i="10" s="1"/>
  <c r="O68" i="10"/>
  <c r="O149" i="10" s="1"/>
  <c r="P68" i="10"/>
  <c r="P149" i="10" s="1"/>
  <c r="Q68" i="10"/>
  <c r="Q149" i="10" s="1"/>
  <c r="R68" i="10"/>
  <c r="R149" i="10" s="1"/>
  <c r="S68" i="10"/>
  <c r="S149" i="10" s="1"/>
  <c r="F69" i="10"/>
  <c r="F150" i="10" s="1"/>
  <c r="G69" i="10"/>
  <c r="G150" i="10" s="1"/>
  <c r="H69" i="10"/>
  <c r="H150" i="10" s="1"/>
  <c r="I69" i="10"/>
  <c r="I150" i="10" s="1"/>
  <c r="J69" i="10"/>
  <c r="J150" i="10" s="1"/>
  <c r="K69" i="10"/>
  <c r="K150" i="10" s="1"/>
  <c r="L69" i="10"/>
  <c r="L150" i="10" s="1"/>
  <c r="M69" i="10"/>
  <c r="M150" i="10" s="1"/>
  <c r="N69" i="10"/>
  <c r="N150" i="10" s="1"/>
  <c r="O69" i="10"/>
  <c r="O150" i="10" s="1"/>
  <c r="P69" i="10"/>
  <c r="P150" i="10" s="1"/>
  <c r="Q69" i="10"/>
  <c r="Q150" i="10" s="1"/>
  <c r="R69" i="10"/>
  <c r="R150" i="10" s="1"/>
  <c r="S69" i="10"/>
  <c r="S150" i="10" s="1"/>
  <c r="F70" i="10"/>
  <c r="F151" i="10" s="1"/>
  <c r="G70" i="10"/>
  <c r="G151" i="10" s="1"/>
  <c r="H70" i="10"/>
  <c r="H151" i="10" s="1"/>
  <c r="I70" i="10"/>
  <c r="I151" i="10" s="1"/>
  <c r="J70" i="10"/>
  <c r="J151" i="10" s="1"/>
  <c r="K70" i="10"/>
  <c r="K151" i="10" s="1"/>
  <c r="L70" i="10"/>
  <c r="L151" i="10" s="1"/>
  <c r="M70" i="10"/>
  <c r="M151" i="10" s="1"/>
  <c r="N70" i="10"/>
  <c r="N151" i="10" s="1"/>
  <c r="O70" i="10"/>
  <c r="O151" i="10" s="1"/>
  <c r="P70" i="10"/>
  <c r="P151" i="10" s="1"/>
  <c r="Q70" i="10"/>
  <c r="Q151" i="10" s="1"/>
  <c r="R70" i="10"/>
  <c r="R151" i="10" s="1"/>
  <c r="S70" i="10"/>
  <c r="S151" i="10" s="1"/>
  <c r="F71" i="10"/>
  <c r="F152" i="10" s="1"/>
  <c r="G71" i="10"/>
  <c r="G152" i="10" s="1"/>
  <c r="H71" i="10"/>
  <c r="H152" i="10" s="1"/>
  <c r="I71" i="10"/>
  <c r="I152" i="10" s="1"/>
  <c r="J71" i="10"/>
  <c r="J152" i="10" s="1"/>
  <c r="K71" i="10"/>
  <c r="K152" i="10" s="1"/>
  <c r="L71" i="10"/>
  <c r="L152" i="10" s="1"/>
  <c r="M71" i="10"/>
  <c r="M152" i="10" s="1"/>
  <c r="N71" i="10"/>
  <c r="N152" i="10" s="1"/>
  <c r="O71" i="10"/>
  <c r="O152" i="10" s="1"/>
  <c r="P71" i="10"/>
  <c r="P152" i="10" s="1"/>
  <c r="Q71" i="10"/>
  <c r="Q152" i="10" s="1"/>
  <c r="R71" i="10"/>
  <c r="R152" i="10" s="1"/>
  <c r="S71" i="10"/>
  <c r="S152" i="10" s="1"/>
  <c r="F72" i="10"/>
  <c r="F153" i="10" s="1"/>
  <c r="G72" i="10"/>
  <c r="G153" i="10" s="1"/>
  <c r="H72" i="10"/>
  <c r="H153" i="10" s="1"/>
  <c r="I72" i="10"/>
  <c r="I153" i="10" s="1"/>
  <c r="J72" i="10"/>
  <c r="J153" i="10" s="1"/>
  <c r="K72" i="10"/>
  <c r="K153" i="10" s="1"/>
  <c r="L72" i="10"/>
  <c r="L153" i="10" s="1"/>
  <c r="M72" i="10"/>
  <c r="M153" i="10" s="1"/>
  <c r="N72" i="10"/>
  <c r="N153" i="10" s="1"/>
  <c r="O72" i="10"/>
  <c r="O153" i="10" s="1"/>
  <c r="P72" i="10"/>
  <c r="P153" i="10" s="1"/>
  <c r="Q72" i="10"/>
  <c r="Q153" i="10" s="1"/>
  <c r="R72" i="10"/>
  <c r="R153" i="10" s="1"/>
  <c r="S72" i="10"/>
  <c r="S153" i="10" s="1"/>
  <c r="F73" i="10"/>
  <c r="F154" i="10" s="1"/>
  <c r="G73" i="10"/>
  <c r="G154" i="10" s="1"/>
  <c r="H73" i="10"/>
  <c r="H154" i="10" s="1"/>
  <c r="I73" i="10"/>
  <c r="I154" i="10" s="1"/>
  <c r="J73" i="10"/>
  <c r="J154" i="10" s="1"/>
  <c r="K73" i="10"/>
  <c r="K154" i="10" s="1"/>
  <c r="L73" i="10"/>
  <c r="L154" i="10" s="1"/>
  <c r="M73" i="10"/>
  <c r="M154" i="10" s="1"/>
  <c r="N73" i="10"/>
  <c r="N154" i="10" s="1"/>
  <c r="O73" i="10"/>
  <c r="O154" i="10" s="1"/>
  <c r="P73" i="10"/>
  <c r="P154" i="10" s="1"/>
  <c r="Q73" i="10"/>
  <c r="Q154" i="10" s="1"/>
  <c r="R73" i="10"/>
  <c r="R154" i="10" s="1"/>
  <c r="S73" i="10"/>
  <c r="S154" i="10" s="1"/>
  <c r="F74" i="10"/>
  <c r="F155" i="10" s="1"/>
  <c r="G74" i="10"/>
  <c r="G155" i="10" s="1"/>
  <c r="K74" i="10"/>
  <c r="K155" i="10" s="1"/>
  <c r="L74" i="10"/>
  <c r="L155" i="10" s="1"/>
  <c r="M74" i="10"/>
  <c r="M155" i="10" s="1"/>
  <c r="N74" i="10"/>
  <c r="N155" i="10" s="1"/>
  <c r="O74" i="10"/>
  <c r="O155" i="10" s="1"/>
  <c r="P74" i="10"/>
  <c r="P155" i="10" s="1"/>
  <c r="Q74" i="10"/>
  <c r="Q155" i="10" s="1"/>
  <c r="R74" i="10"/>
  <c r="R155" i="10" s="1"/>
  <c r="S74" i="10"/>
  <c r="S155" i="10" s="1"/>
  <c r="F75" i="10"/>
  <c r="F156" i="10" s="1"/>
  <c r="H75" i="10"/>
  <c r="H156" i="10" s="1"/>
  <c r="I75" i="10"/>
  <c r="I156" i="10" s="1"/>
  <c r="J75" i="10"/>
  <c r="J156" i="10" s="1"/>
  <c r="K75" i="10"/>
  <c r="K156" i="10" s="1"/>
  <c r="L75" i="10"/>
  <c r="L156" i="10" s="1"/>
  <c r="M75" i="10"/>
  <c r="M156" i="10" s="1"/>
  <c r="N75" i="10"/>
  <c r="N156" i="10" s="1"/>
  <c r="O75" i="10"/>
  <c r="O156" i="10" s="1"/>
  <c r="P75" i="10"/>
  <c r="P156" i="10" s="1"/>
  <c r="Q75" i="10"/>
  <c r="Q156" i="10" s="1"/>
  <c r="R75" i="10"/>
  <c r="R156" i="10" s="1"/>
  <c r="S75" i="10"/>
  <c r="S156" i="10" s="1"/>
  <c r="E75" i="10"/>
  <c r="E156" i="10" s="1"/>
  <c r="E16" i="10"/>
  <c r="E97" i="10" s="1"/>
  <c r="E17" i="10"/>
  <c r="E98" i="10" s="1"/>
  <c r="E18" i="10"/>
  <c r="E99" i="10" s="1"/>
  <c r="E19" i="10"/>
  <c r="E100" i="10" s="1"/>
  <c r="E20" i="10"/>
  <c r="E101" i="10" s="1"/>
  <c r="E21" i="10"/>
  <c r="E102" i="10" s="1"/>
  <c r="E22" i="10"/>
  <c r="E103" i="10" s="1"/>
  <c r="E23" i="10"/>
  <c r="E104" i="10" s="1"/>
  <c r="E24" i="10"/>
  <c r="E105" i="10" s="1"/>
  <c r="E25" i="10"/>
  <c r="E106" i="10" s="1"/>
  <c r="E26" i="10"/>
  <c r="E107" i="10" s="1"/>
  <c r="E27" i="10"/>
  <c r="E108" i="10" s="1"/>
  <c r="E28" i="10"/>
  <c r="E109" i="10" s="1"/>
  <c r="E29" i="10"/>
  <c r="E110" i="10" s="1"/>
  <c r="E30" i="10"/>
  <c r="E111" i="10" s="1"/>
  <c r="E31" i="10"/>
  <c r="E112" i="10" s="1"/>
  <c r="E32" i="10"/>
  <c r="E113" i="10" s="1"/>
  <c r="E33" i="10"/>
  <c r="E114" i="10" s="1"/>
  <c r="E34" i="10"/>
  <c r="E115" i="10" s="1"/>
  <c r="E35" i="10"/>
  <c r="E116" i="10" s="1"/>
  <c r="E36" i="10"/>
  <c r="E117" i="10" s="1"/>
  <c r="E37" i="10"/>
  <c r="E118" i="10" s="1"/>
  <c r="E38" i="10"/>
  <c r="E119" i="10" s="1"/>
  <c r="E39" i="10"/>
  <c r="E120" i="10" s="1"/>
  <c r="E40" i="10"/>
  <c r="E121" i="10" s="1"/>
  <c r="E41" i="10"/>
  <c r="E122" i="10" s="1"/>
  <c r="E42" i="10"/>
  <c r="E123" i="10" s="1"/>
  <c r="E43" i="10"/>
  <c r="E124" i="10" s="1"/>
  <c r="E44" i="10"/>
  <c r="E125" i="10" s="1"/>
  <c r="E45" i="10"/>
  <c r="E126" i="10" s="1"/>
  <c r="E46" i="10"/>
  <c r="E127" i="10" s="1"/>
  <c r="E47" i="10"/>
  <c r="E128" i="10" s="1"/>
  <c r="E48" i="10"/>
  <c r="E129" i="10" s="1"/>
  <c r="E49" i="10"/>
  <c r="E130" i="10" s="1"/>
  <c r="E50" i="10"/>
  <c r="E131" i="10" s="1"/>
  <c r="E51" i="10"/>
  <c r="E132" i="10" s="1"/>
  <c r="E52" i="10"/>
  <c r="E133" i="10" s="1"/>
  <c r="E53" i="10"/>
  <c r="E134" i="10" s="1"/>
  <c r="E54" i="10"/>
  <c r="E135" i="10" s="1"/>
  <c r="E55" i="10"/>
  <c r="E136" i="10" s="1"/>
  <c r="E56" i="10"/>
  <c r="E137" i="10" s="1"/>
  <c r="E57" i="10"/>
  <c r="E138" i="10" s="1"/>
  <c r="E58" i="10"/>
  <c r="E139" i="10" s="1"/>
  <c r="E59" i="10"/>
  <c r="E140" i="10" s="1"/>
  <c r="E60" i="10"/>
  <c r="E141" i="10" s="1"/>
  <c r="E61" i="10"/>
  <c r="E142" i="10" s="1"/>
  <c r="E62" i="10"/>
  <c r="E143" i="10" s="1"/>
  <c r="E63" i="10"/>
  <c r="E144" i="10" s="1"/>
  <c r="E64" i="10"/>
  <c r="E145" i="10" s="1"/>
  <c r="E65" i="10"/>
  <c r="E146" i="10" s="1"/>
  <c r="E66" i="10"/>
  <c r="E147" i="10" s="1"/>
  <c r="E67" i="10"/>
  <c r="E148" i="10" s="1"/>
  <c r="E68" i="10"/>
  <c r="E149" i="10" s="1"/>
  <c r="E69" i="10"/>
  <c r="E150" i="10" s="1"/>
  <c r="E70" i="10"/>
  <c r="E151" i="10" s="1"/>
  <c r="E71" i="10"/>
  <c r="E152" i="10" s="1"/>
  <c r="E72" i="10"/>
  <c r="E153" i="10" s="1"/>
  <c r="E73" i="10"/>
  <c r="E154" i="10" s="1"/>
  <c r="E74" i="10"/>
  <c r="E155" i="10" s="1"/>
  <c r="E15" i="10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7" i="1"/>
  <c r="G96" i="10" l="1"/>
  <c r="E96" i="10"/>
  <c r="E78" i="10"/>
  <c r="F96" i="10"/>
  <c r="K98" i="10"/>
  <c r="F118" i="2"/>
  <c r="E118" i="2"/>
  <c r="F117" i="2"/>
  <c r="E117" i="2"/>
  <c r="F116" i="2"/>
  <c r="E116" i="2"/>
  <c r="F115" i="2"/>
  <c r="E115" i="2"/>
  <c r="F114" i="2"/>
  <c r="E114" i="2"/>
  <c r="F113" i="2"/>
  <c r="E113" i="2"/>
  <c r="E112" i="2"/>
  <c r="F111" i="2"/>
  <c r="E111" i="2"/>
  <c r="F110" i="2"/>
  <c r="E110" i="2"/>
  <c r="F109" i="2"/>
  <c r="E109" i="2"/>
  <c r="F108" i="2"/>
  <c r="E108" i="2"/>
  <c r="E97" i="2"/>
  <c r="E94" i="2" s="1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76" i="2"/>
  <c r="E76" i="2"/>
  <c r="F75" i="2"/>
  <c r="E75" i="2"/>
  <c r="F74" i="2"/>
  <c r="E74" i="2"/>
  <c r="F73" i="2"/>
  <c r="E73" i="2"/>
  <c r="F72" i="2"/>
  <c r="E72" i="2"/>
  <c r="F71" i="2"/>
  <c r="E71" i="2"/>
  <c r="F49" i="2"/>
  <c r="E49" i="2"/>
  <c r="F46" i="2"/>
  <c r="E46" i="2"/>
  <c r="F45" i="2"/>
  <c r="E45" i="2"/>
  <c r="F44" i="2"/>
  <c r="E44" i="2"/>
  <c r="F43" i="2"/>
  <c r="E43" i="2"/>
  <c r="F68" i="2" l="1"/>
  <c r="F79" i="2"/>
  <c r="E68" i="2"/>
  <c r="E79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E183" i="2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E194" i="1"/>
  <c r="F166" i="2" l="1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F167" i="2"/>
  <c r="G167" i="2"/>
  <c r="K167" i="2"/>
  <c r="L167" i="2"/>
  <c r="M167" i="2"/>
  <c r="N167" i="2"/>
  <c r="O167" i="2"/>
  <c r="P167" i="2"/>
  <c r="Q167" i="2"/>
  <c r="R167" i="2"/>
  <c r="S167" i="2"/>
  <c r="F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E166" i="2"/>
  <c r="E167" i="2"/>
  <c r="E168" i="2"/>
  <c r="S660" i="3"/>
  <c r="H15" i="1" s="1"/>
  <c r="T660" i="3"/>
  <c r="I15" i="1" s="1"/>
  <c r="U660" i="3"/>
  <c r="J15" i="1" s="1"/>
  <c r="V660" i="3"/>
  <c r="K15" i="1" s="1"/>
  <c r="W660" i="3"/>
  <c r="L15" i="1" s="1"/>
  <c r="Y660" i="3"/>
  <c r="N15" i="1" s="1"/>
  <c r="H660" i="3"/>
  <c r="I660" i="3"/>
  <c r="J660" i="3"/>
  <c r="K660" i="3"/>
  <c r="L660" i="3"/>
  <c r="M660" i="3"/>
  <c r="N660" i="3"/>
  <c r="O660" i="3"/>
  <c r="P660" i="3"/>
  <c r="E15" i="1" s="1"/>
  <c r="Q660" i="3"/>
  <c r="F15" i="1" s="1"/>
  <c r="R660" i="3"/>
  <c r="G15" i="1" s="1"/>
  <c r="G660" i="3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E189" i="2"/>
  <c r="E191" i="10"/>
  <c r="F191" i="10"/>
  <c r="G191" i="10"/>
  <c r="H191" i="10"/>
  <c r="I191" i="10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E181" i="2"/>
  <c r="E182" i="2"/>
  <c r="E180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E174" i="2"/>
  <c r="G108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H110" i="2"/>
  <c r="I110" i="2"/>
  <c r="J110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G114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G117" i="2"/>
  <c r="G118" i="2"/>
  <c r="H118" i="2"/>
  <c r="I118" i="2"/>
  <c r="J118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F126" i="2"/>
  <c r="G126" i="2"/>
  <c r="H126" i="2"/>
  <c r="I126" i="2"/>
  <c r="K126" i="2"/>
  <c r="L126" i="2"/>
  <c r="M126" i="2"/>
  <c r="N126" i="2"/>
  <c r="O126" i="2"/>
  <c r="P126" i="2"/>
  <c r="Q126" i="2"/>
  <c r="R126" i="2"/>
  <c r="S126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F129" i="2"/>
  <c r="G129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F134" i="2"/>
  <c r="G134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G41" i="2"/>
  <c r="H41" i="2"/>
  <c r="I41" i="2"/>
  <c r="J41" i="2"/>
  <c r="K41" i="2"/>
  <c r="L41" i="2"/>
  <c r="N41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E21" i="1" l="1"/>
  <c r="E25" i="1"/>
  <c r="E51" i="2" s="1"/>
  <c r="E26" i="1"/>
  <c r="E28" i="1"/>
  <c r="E54" i="2" s="1"/>
  <c r="E36" i="1"/>
  <c r="E62" i="2" s="1"/>
  <c r="E29" i="1"/>
  <c r="E55" i="2" s="1"/>
  <c r="E30" i="1"/>
  <c r="E56" i="2" s="1"/>
  <c r="E35" i="1"/>
  <c r="E61" i="2" s="1"/>
  <c r="E41" i="2"/>
  <c r="J21" i="1"/>
  <c r="J29" i="1"/>
  <c r="J55" i="2" s="1"/>
  <c r="J28" i="1"/>
  <c r="J54" i="2" s="1"/>
  <c r="J36" i="1"/>
  <c r="J62" i="2" s="1"/>
  <c r="J25" i="1"/>
  <c r="J51" i="2" s="1"/>
  <c r="J30" i="1"/>
  <c r="J56" i="2" s="1"/>
  <c r="J35" i="1"/>
  <c r="J61" i="2" s="1"/>
  <c r="J26" i="1"/>
  <c r="N21" i="1"/>
  <c r="N25" i="1"/>
  <c r="N51" i="2" s="1"/>
  <c r="N28" i="1"/>
  <c r="N54" i="2" s="1"/>
  <c r="N35" i="1"/>
  <c r="N61" i="2" s="1"/>
  <c r="N26" i="1"/>
  <c r="N30" i="1"/>
  <c r="N56" i="2" s="1"/>
  <c r="I21" i="1"/>
  <c r="I28" i="1" s="1"/>
  <c r="I54" i="2" s="1"/>
  <c r="I30" i="1"/>
  <c r="I56" i="2" s="1"/>
  <c r="I29" i="1"/>
  <c r="I55" i="2" s="1"/>
  <c r="I36" i="1"/>
  <c r="I62" i="2" s="1"/>
  <c r="I35" i="1"/>
  <c r="I61" i="2" s="1"/>
  <c r="G21" i="1"/>
  <c r="G28" i="1"/>
  <c r="G54" i="2" s="1"/>
  <c r="L21" i="1"/>
  <c r="L34" i="1"/>
  <c r="L60" i="2" s="1"/>
  <c r="L29" i="1"/>
  <c r="L55" i="2" s="1"/>
  <c r="L30" i="1"/>
  <c r="L56" i="2" s="1"/>
  <c r="L26" i="1"/>
  <c r="L28" i="1"/>
  <c r="L54" i="2" s="1"/>
  <c r="L25" i="1"/>
  <c r="L51" i="2" s="1"/>
  <c r="L36" i="1"/>
  <c r="L62" i="2" s="1"/>
  <c r="H21" i="1"/>
  <c r="H29" i="1"/>
  <c r="H55" i="2" s="1"/>
  <c r="H25" i="1"/>
  <c r="H51" i="2" s="1"/>
  <c r="F21" i="1"/>
  <c r="F25" i="1" s="1"/>
  <c r="F51" i="2" s="1"/>
  <c r="F34" i="1"/>
  <c r="F60" i="2" s="1"/>
  <c r="F29" i="1"/>
  <c r="F55" i="2" s="1"/>
  <c r="F26" i="1"/>
  <c r="F41" i="2"/>
  <c r="K21" i="1"/>
  <c r="K36" i="1"/>
  <c r="K62" i="2" s="1"/>
  <c r="K26" i="1"/>
  <c r="K34" i="1"/>
  <c r="K60" i="2" s="1"/>
  <c r="K25" i="1"/>
  <c r="K51" i="2" s="1"/>
  <c r="K28" i="1"/>
  <c r="K54" i="2" s="1"/>
  <c r="K30" i="1"/>
  <c r="K56" i="2" s="1"/>
  <c r="K35" i="1"/>
  <c r="K61" i="2" s="1"/>
  <c r="E177" i="2"/>
  <c r="E105" i="2"/>
  <c r="R177" i="2"/>
  <c r="N177" i="2"/>
  <c r="F177" i="2"/>
  <c r="Q177" i="2"/>
  <c r="M177" i="2"/>
  <c r="I177" i="2"/>
  <c r="P177" i="2"/>
  <c r="L177" i="2"/>
  <c r="H177" i="2"/>
  <c r="S177" i="2"/>
  <c r="O177" i="2"/>
  <c r="K177" i="2"/>
  <c r="G177" i="2"/>
  <c r="J177" i="2"/>
  <c r="AD660" i="3"/>
  <c r="S15" i="1" s="1"/>
  <c r="AC660" i="3"/>
  <c r="R15" i="1" s="1"/>
  <c r="AA660" i="3"/>
  <c r="P15" i="1" s="1"/>
  <c r="AB660" i="3"/>
  <c r="Q15" i="1" s="1"/>
  <c r="Z660" i="3"/>
  <c r="O15" i="1" s="1"/>
  <c r="X660" i="3"/>
  <c r="M15" i="1" s="1"/>
  <c r="S21" i="1" l="1"/>
  <c r="S35" i="1" s="1"/>
  <c r="S61" i="2" s="1"/>
  <c r="S25" i="1"/>
  <c r="S51" i="2" s="1"/>
  <c r="S30" i="1"/>
  <c r="S56" i="2" s="1"/>
  <c r="S26" i="1"/>
  <c r="S28" i="1"/>
  <c r="S54" i="2" s="1"/>
  <c r="S41" i="2"/>
  <c r="H35" i="1"/>
  <c r="H61" i="2" s="1"/>
  <c r="H47" i="2"/>
  <c r="G34" i="1"/>
  <c r="G60" i="2" s="1"/>
  <c r="G47" i="2"/>
  <c r="N34" i="1"/>
  <c r="N60" i="2" s="1"/>
  <c r="N47" i="2"/>
  <c r="O21" i="1"/>
  <c r="O36" i="1" s="1"/>
  <c r="O62" i="2" s="1"/>
  <c r="O30" i="1"/>
  <c r="O56" i="2" s="1"/>
  <c r="O34" i="1"/>
  <c r="O60" i="2" s="1"/>
  <c r="O41" i="2"/>
  <c r="Q36" i="1"/>
  <c r="Q62" i="2" s="1"/>
  <c r="Q21" i="1"/>
  <c r="Q28" i="1"/>
  <c r="Q54" i="2" s="1"/>
  <c r="Q25" i="1"/>
  <c r="Q51" i="2" s="1"/>
  <c r="Q29" i="1"/>
  <c r="Q55" i="2" s="1"/>
  <c r="Q26" i="1"/>
  <c r="Q30" i="1"/>
  <c r="Q56" i="2" s="1"/>
  <c r="Q35" i="1"/>
  <c r="Q61" i="2" s="1"/>
  <c r="Q41" i="2"/>
  <c r="K29" i="1"/>
  <c r="K55" i="2" s="1"/>
  <c r="K47" i="2"/>
  <c r="F30" i="1"/>
  <c r="F56" i="2" s="1"/>
  <c r="F35" i="1"/>
  <c r="F61" i="2" s="1"/>
  <c r="H28" i="1"/>
  <c r="H54" i="2" s="1"/>
  <c r="H34" i="1"/>
  <c r="H60" i="2" s="1"/>
  <c r="L27" i="1"/>
  <c r="L53" i="2" s="1"/>
  <c r="L52" i="2"/>
  <c r="L35" i="1"/>
  <c r="L61" i="2" s="1"/>
  <c r="L47" i="2"/>
  <c r="G26" i="1"/>
  <c r="G30" i="1"/>
  <c r="G56" i="2" s="1"/>
  <c r="I26" i="1"/>
  <c r="N27" i="1"/>
  <c r="N53" i="2" s="1"/>
  <c r="N52" i="2"/>
  <c r="N29" i="1"/>
  <c r="N55" i="2" s="1"/>
  <c r="J27" i="1"/>
  <c r="J53" i="2" s="1"/>
  <c r="J52" i="2"/>
  <c r="J34" i="1"/>
  <c r="J60" i="2" s="1"/>
  <c r="J47" i="2"/>
  <c r="E27" i="1"/>
  <c r="E53" i="2" s="1"/>
  <c r="E52" i="2"/>
  <c r="M29" i="1"/>
  <c r="M55" i="2" s="1"/>
  <c r="M21" i="1"/>
  <c r="M30" i="1"/>
  <c r="M56" i="2" s="1"/>
  <c r="M35" i="1"/>
  <c r="M61" i="2" s="1"/>
  <c r="M25" i="1"/>
  <c r="M51" i="2" s="1"/>
  <c r="M36" i="1"/>
  <c r="M62" i="2" s="1"/>
  <c r="M26" i="1"/>
  <c r="M28" i="1"/>
  <c r="M54" i="2" s="1"/>
  <c r="M41" i="2"/>
  <c r="P21" i="1"/>
  <c r="P26" i="1" s="1"/>
  <c r="P30" i="1"/>
  <c r="P56" i="2" s="1"/>
  <c r="P41" i="2"/>
  <c r="F36" i="1"/>
  <c r="F62" i="2" s="1"/>
  <c r="H26" i="1"/>
  <c r="H36" i="1"/>
  <c r="H62" i="2" s="1"/>
  <c r="G29" i="1"/>
  <c r="G55" i="2" s="1"/>
  <c r="G25" i="1"/>
  <c r="G51" i="2" s="1"/>
  <c r="G35" i="1"/>
  <c r="G61" i="2" s="1"/>
  <c r="I34" i="1"/>
  <c r="I60" i="2" s="1"/>
  <c r="I47" i="2"/>
  <c r="R21" i="1"/>
  <c r="R26" i="1"/>
  <c r="R30" i="1"/>
  <c r="R56" i="2" s="1"/>
  <c r="R35" i="1"/>
  <c r="R61" i="2" s="1"/>
  <c r="R25" i="1"/>
  <c r="R51" i="2" s="1"/>
  <c r="R29" i="1"/>
  <c r="R55" i="2" s="1"/>
  <c r="R28" i="1"/>
  <c r="R54" i="2" s="1"/>
  <c r="R36" i="1"/>
  <c r="R62" i="2" s="1"/>
  <c r="R41" i="2"/>
  <c r="K27" i="1"/>
  <c r="K53" i="2" s="1"/>
  <c r="K52" i="2"/>
  <c r="F27" i="1"/>
  <c r="F53" i="2" s="1"/>
  <c r="F52" i="2"/>
  <c r="F28" i="1"/>
  <c r="F54" i="2" s="1"/>
  <c r="F47" i="2"/>
  <c r="H30" i="1"/>
  <c r="H56" i="2" s="1"/>
  <c r="G36" i="1"/>
  <c r="G62" i="2" s="1"/>
  <c r="I25" i="1"/>
  <c r="I51" i="2" s="1"/>
  <c r="N36" i="1"/>
  <c r="N62" i="2" s="1"/>
  <c r="E34" i="1"/>
  <c r="E60" i="2" s="1"/>
  <c r="E47" i="2"/>
  <c r="J163" i="1"/>
  <c r="J74" i="10" s="1"/>
  <c r="J155" i="10" s="1"/>
  <c r="I163" i="1"/>
  <c r="I74" i="10" s="1"/>
  <c r="I155" i="10" s="1"/>
  <c r="H163" i="1"/>
  <c r="H74" i="10" s="1"/>
  <c r="H155" i="10" s="1"/>
  <c r="I130" i="1"/>
  <c r="J130" i="1"/>
  <c r="H130" i="1"/>
  <c r="I125" i="1"/>
  <c r="J125" i="1"/>
  <c r="K125" i="1"/>
  <c r="L125" i="1"/>
  <c r="M125" i="1"/>
  <c r="N125" i="1"/>
  <c r="O125" i="1"/>
  <c r="P125" i="1"/>
  <c r="Q125" i="1"/>
  <c r="R125" i="1"/>
  <c r="S125" i="1"/>
  <c r="H125" i="1"/>
  <c r="J122" i="1"/>
  <c r="J113" i="1"/>
  <c r="I113" i="1"/>
  <c r="H113" i="1"/>
  <c r="F108" i="1"/>
  <c r="J104" i="1"/>
  <c r="I104" i="1"/>
  <c r="H104" i="1"/>
  <c r="P27" i="1" l="1"/>
  <c r="P53" i="2" s="1"/>
  <c r="P52" i="2"/>
  <c r="R34" i="1"/>
  <c r="R60" i="2" s="1"/>
  <c r="R47" i="2"/>
  <c r="P29" i="1"/>
  <c r="P55" i="2" s="1"/>
  <c r="P25" i="1"/>
  <c r="P51" i="2" s="1"/>
  <c r="M34" i="1"/>
  <c r="M60" i="2" s="1"/>
  <c r="M47" i="2"/>
  <c r="Q27" i="1"/>
  <c r="Q53" i="2" s="1"/>
  <c r="Q52" i="2"/>
  <c r="Q34" i="1"/>
  <c r="Q60" i="2" s="1"/>
  <c r="Q47" i="2"/>
  <c r="O26" i="1"/>
  <c r="O25" i="1"/>
  <c r="O51" i="2" s="1"/>
  <c r="S36" i="1"/>
  <c r="S62" i="2" s="1"/>
  <c r="H27" i="1"/>
  <c r="H53" i="2" s="1"/>
  <c r="H52" i="2"/>
  <c r="M27" i="1"/>
  <c r="M53" i="2" s="1"/>
  <c r="M52" i="2"/>
  <c r="P34" i="1"/>
  <c r="P60" i="2" s="1"/>
  <c r="P28" i="1"/>
  <c r="P54" i="2" s="1"/>
  <c r="G27" i="1"/>
  <c r="G53" i="2" s="1"/>
  <c r="G52" i="2"/>
  <c r="O28" i="1"/>
  <c r="O54" i="2" s="1"/>
  <c r="S34" i="1"/>
  <c r="S60" i="2" s="1"/>
  <c r="P36" i="1"/>
  <c r="P62" i="2" s="1"/>
  <c r="O35" i="1"/>
  <c r="O61" i="2" s="1"/>
  <c r="S27" i="1"/>
  <c r="S53" i="2" s="1"/>
  <c r="S52" i="2"/>
  <c r="R27" i="1"/>
  <c r="R53" i="2" s="1"/>
  <c r="R52" i="2"/>
  <c r="P35" i="1"/>
  <c r="P61" i="2" s="1"/>
  <c r="P47" i="2"/>
  <c r="I27" i="1"/>
  <c r="I53" i="2" s="1"/>
  <c r="I52" i="2"/>
  <c r="O29" i="1"/>
  <c r="O55" i="2" s="1"/>
  <c r="O47" i="2"/>
  <c r="S29" i="1"/>
  <c r="S55" i="2" s="1"/>
  <c r="S47" i="2"/>
  <c r="S36" i="10"/>
  <c r="S117" i="10" s="1"/>
  <c r="K36" i="10"/>
  <c r="K117" i="10" s="1"/>
  <c r="J24" i="10"/>
  <c r="L105" i="10" s="1"/>
  <c r="N36" i="10"/>
  <c r="N117" i="10" s="1"/>
  <c r="I41" i="10"/>
  <c r="M122" i="10" s="1"/>
  <c r="F167" i="1"/>
  <c r="F19" i="10"/>
  <c r="J33" i="10"/>
  <c r="J114" i="10" s="1"/>
  <c r="Q36" i="10"/>
  <c r="Q117" i="10" s="1"/>
  <c r="M36" i="10"/>
  <c r="M117" i="10" s="1"/>
  <c r="I36" i="10"/>
  <c r="I117" i="10" s="1"/>
  <c r="I24" i="10"/>
  <c r="K105" i="10" s="1"/>
  <c r="O36" i="10"/>
  <c r="O117" i="10" s="1"/>
  <c r="J15" i="10"/>
  <c r="R36" i="10"/>
  <c r="R117" i="10" s="1"/>
  <c r="J36" i="10"/>
  <c r="J117" i="10" s="1"/>
  <c r="H15" i="10"/>
  <c r="H24" i="10"/>
  <c r="J105" i="10" s="1"/>
  <c r="H36" i="10"/>
  <c r="H117" i="10" s="1"/>
  <c r="P36" i="10"/>
  <c r="P117" i="10" s="1"/>
  <c r="L36" i="10"/>
  <c r="L117" i="10" s="1"/>
  <c r="H41" i="10"/>
  <c r="L122" i="10" s="1"/>
  <c r="I15" i="10"/>
  <c r="J41" i="10"/>
  <c r="N122" i="10" s="1"/>
  <c r="F112" i="2"/>
  <c r="F105" i="2" s="1"/>
  <c r="H167" i="2"/>
  <c r="I167" i="2"/>
  <c r="J167" i="2"/>
  <c r="I108" i="2"/>
  <c r="I117" i="2"/>
  <c r="S129" i="2"/>
  <c r="O129" i="2"/>
  <c r="K129" i="2"/>
  <c r="J134" i="2"/>
  <c r="J108" i="2"/>
  <c r="J117" i="2"/>
  <c r="R129" i="2"/>
  <c r="N129" i="2"/>
  <c r="J129" i="2"/>
  <c r="I134" i="2"/>
  <c r="J126" i="2"/>
  <c r="Q129" i="2"/>
  <c r="M129" i="2"/>
  <c r="I129" i="2"/>
  <c r="H108" i="2"/>
  <c r="H117" i="2"/>
  <c r="H129" i="2"/>
  <c r="P129" i="2"/>
  <c r="L129" i="2"/>
  <c r="H134" i="2"/>
  <c r="S19" i="3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S21" i="3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S22" i="3"/>
  <c r="T22" i="3" s="1"/>
  <c r="T23" i="3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S24" i="3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S18" i="3"/>
  <c r="T18" i="3" s="1"/>
  <c r="U18" i="3" s="1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Q22" i="9"/>
  <c r="L22" i="9"/>
  <c r="M22" i="9"/>
  <c r="N22" i="9"/>
  <c r="O22" i="9"/>
  <c r="P22" i="9"/>
  <c r="R22" i="9"/>
  <c r="S22" i="9"/>
  <c r="T22" i="9"/>
  <c r="U22" i="9"/>
  <c r="V22" i="9"/>
  <c r="W22" i="9"/>
  <c r="X22" i="9"/>
  <c r="Y22" i="9"/>
  <c r="Z22" i="9"/>
  <c r="AA22" i="9"/>
  <c r="AB22" i="9"/>
  <c r="AC22" i="9"/>
  <c r="O27" i="1" l="1"/>
  <c r="O53" i="2" s="1"/>
  <c r="O52" i="2"/>
  <c r="F100" i="10"/>
  <c r="F78" i="10"/>
  <c r="L96" i="10"/>
  <c r="K96" i="10"/>
  <c r="J96" i="10"/>
  <c r="S680" i="3"/>
  <c r="V18" i="3"/>
  <c r="U22" i="3"/>
  <c r="V22" i="3" s="1"/>
  <c r="W22" i="3" s="1"/>
  <c r="X22" i="3" s="1"/>
  <c r="Y22" i="3" s="1"/>
  <c r="Z22" i="3" s="1"/>
  <c r="AA22" i="3" s="1"/>
  <c r="AB22" i="3" s="1"/>
  <c r="AC22" i="3" s="1"/>
  <c r="AD22" i="3" s="1"/>
  <c r="F41" i="5"/>
  <c r="T680" i="3" l="1"/>
  <c r="T671" i="3" s="1"/>
  <c r="U680" i="3"/>
  <c r="W18" i="3"/>
  <c r="U671" i="3" l="1"/>
  <c r="V680" i="3"/>
  <c r="X18" i="3"/>
  <c r="G164" i="1"/>
  <c r="G168" i="2" l="1"/>
  <c r="G75" i="10"/>
  <c r="G156" i="10" s="1"/>
  <c r="V671" i="3"/>
  <c r="W680" i="3"/>
  <c r="W671" i="3" s="1"/>
  <c r="Y18" i="3"/>
  <c r="X680" i="3" l="1"/>
  <c r="Z18" i="3"/>
  <c r="X671" i="3" l="1"/>
  <c r="Y680" i="3"/>
  <c r="Y671" i="3" s="1"/>
  <c r="AA18" i="3"/>
  <c r="Z680" i="3" l="1"/>
  <c r="AB18" i="3"/>
  <c r="Z671" i="3" l="1"/>
  <c r="AA680" i="3"/>
  <c r="AA671" i="3" s="1"/>
  <c r="AC18" i="3"/>
  <c r="AB680" i="3" l="1"/>
  <c r="AD18" i="3"/>
  <c r="AB671" i="3" l="1"/>
  <c r="AC680" i="3"/>
  <c r="AC671" i="3" s="1"/>
  <c r="AD680" i="3" l="1"/>
  <c r="AD671" i="3" s="1"/>
  <c r="K56" i="1" l="1"/>
  <c r="L56" i="1"/>
  <c r="M56" i="1"/>
  <c r="N56" i="1"/>
  <c r="O56" i="1"/>
  <c r="P56" i="1"/>
  <c r="Q56" i="1"/>
  <c r="R56" i="1"/>
  <c r="S56" i="1"/>
  <c r="K74" i="1"/>
  <c r="L74" i="1"/>
  <c r="M74" i="1"/>
  <c r="N74" i="1"/>
  <c r="O74" i="1"/>
  <c r="P74" i="1"/>
  <c r="Q74" i="1"/>
  <c r="R74" i="1"/>
  <c r="S74" i="1"/>
  <c r="K130" i="1"/>
  <c r="L130" i="1"/>
  <c r="M130" i="1"/>
  <c r="N130" i="1"/>
  <c r="O130" i="1"/>
  <c r="P130" i="1"/>
  <c r="Q130" i="1"/>
  <c r="R130" i="1"/>
  <c r="S130" i="1"/>
  <c r="K104" i="1"/>
  <c r="L104" i="1"/>
  <c r="M104" i="1"/>
  <c r="N104" i="1"/>
  <c r="O104" i="1"/>
  <c r="P104" i="1"/>
  <c r="Q104" i="1"/>
  <c r="R104" i="1"/>
  <c r="S104" i="1"/>
  <c r="K106" i="1"/>
  <c r="L106" i="1"/>
  <c r="M106" i="1"/>
  <c r="N106" i="1"/>
  <c r="O106" i="1"/>
  <c r="P106" i="1"/>
  <c r="Q106" i="1"/>
  <c r="R106" i="1"/>
  <c r="S106" i="1"/>
  <c r="K110" i="1"/>
  <c r="L110" i="1"/>
  <c r="M110" i="1"/>
  <c r="N110" i="1"/>
  <c r="O110" i="1"/>
  <c r="P110" i="1"/>
  <c r="Q110" i="1"/>
  <c r="R110" i="1"/>
  <c r="S110" i="1"/>
  <c r="K113" i="1"/>
  <c r="L113" i="1"/>
  <c r="M113" i="1"/>
  <c r="N113" i="1"/>
  <c r="O113" i="1"/>
  <c r="P113" i="1"/>
  <c r="Q113" i="1"/>
  <c r="R113" i="1"/>
  <c r="S113" i="1"/>
  <c r="K114" i="1"/>
  <c r="L114" i="1"/>
  <c r="M114" i="1"/>
  <c r="N114" i="1"/>
  <c r="O114" i="1"/>
  <c r="P114" i="1"/>
  <c r="Q114" i="1"/>
  <c r="R114" i="1"/>
  <c r="S114" i="1"/>
  <c r="G106" i="1"/>
  <c r="R171" i="2"/>
  <c r="K179" i="1"/>
  <c r="L179" i="1"/>
  <c r="M179" i="1"/>
  <c r="N179" i="1"/>
  <c r="O179" i="1"/>
  <c r="P179" i="1"/>
  <c r="Q179" i="1"/>
  <c r="R179" i="1"/>
  <c r="S179" i="1"/>
  <c r="H194" i="10"/>
  <c r="I194" i="10"/>
  <c r="J191" i="10"/>
  <c r="J194" i="10" s="1"/>
  <c r="K191" i="10"/>
  <c r="K194" i="10" s="1"/>
  <c r="L191" i="10"/>
  <c r="M191" i="10"/>
  <c r="M194" i="10" s="1"/>
  <c r="N191" i="10"/>
  <c r="N194" i="10" s="1"/>
  <c r="O191" i="10"/>
  <c r="O194" i="10" s="1"/>
  <c r="P191" i="10"/>
  <c r="P194" i="10" s="1"/>
  <c r="Q191" i="10"/>
  <c r="Q194" i="10" s="1"/>
  <c r="R191" i="10"/>
  <c r="R194" i="10" s="1"/>
  <c r="S191" i="10"/>
  <c r="S194" i="10" s="1"/>
  <c r="L194" i="10"/>
  <c r="H171" i="10"/>
  <c r="I171" i="10"/>
  <c r="J171" i="10"/>
  <c r="K171" i="10"/>
  <c r="L171" i="10"/>
  <c r="M171" i="10"/>
  <c r="N186" i="2" s="1"/>
  <c r="N171" i="10"/>
  <c r="O186" i="2" s="1"/>
  <c r="O171" i="10"/>
  <c r="P186" i="2" s="1"/>
  <c r="P171" i="10"/>
  <c r="Q171" i="10"/>
  <c r="R186" i="2" s="1"/>
  <c r="R171" i="10"/>
  <c r="S186" i="2" s="1"/>
  <c r="S171" i="10"/>
  <c r="I186" i="2"/>
  <c r="J186" i="2"/>
  <c r="K186" i="2"/>
  <c r="L186" i="2"/>
  <c r="M186" i="2"/>
  <c r="Q186" i="2"/>
  <c r="J28" i="2"/>
  <c r="K28" i="2"/>
  <c r="L28" i="2"/>
  <c r="N28" i="2"/>
  <c r="O28" i="2"/>
  <c r="P28" i="2"/>
  <c r="R28" i="2"/>
  <c r="S28" i="2"/>
  <c r="I28" i="2"/>
  <c r="O25" i="10" l="1"/>
  <c r="R106" i="10" s="1"/>
  <c r="L24" i="10"/>
  <c r="N105" i="10" s="1"/>
  <c r="M21" i="10"/>
  <c r="M102" i="10" s="1"/>
  <c r="S15" i="10"/>
  <c r="P41" i="10"/>
  <c r="R25" i="10"/>
  <c r="N25" i="10"/>
  <c r="Q106" i="10" s="1"/>
  <c r="S24" i="10"/>
  <c r="O24" i="10"/>
  <c r="Q105" i="10" s="1"/>
  <c r="K24" i="10"/>
  <c r="M105" i="10" s="1"/>
  <c r="P21" i="10"/>
  <c r="P102" i="10" s="1"/>
  <c r="L21" i="10"/>
  <c r="L102" i="10" s="1"/>
  <c r="Q17" i="10"/>
  <c r="S98" i="10" s="1"/>
  <c r="M17" i="10"/>
  <c r="O98" i="10" s="1"/>
  <c r="R15" i="10"/>
  <c r="N15" i="10"/>
  <c r="S41" i="10"/>
  <c r="O41" i="10"/>
  <c r="S122" i="10" s="1"/>
  <c r="K41" i="10"/>
  <c r="O122" i="10" s="1"/>
  <c r="S25" i="10"/>
  <c r="P24" i="10"/>
  <c r="R105" i="10" s="1"/>
  <c r="R17" i="10"/>
  <c r="O15" i="10"/>
  <c r="L41" i="10"/>
  <c r="P122" i="10" s="1"/>
  <c r="Q25" i="10"/>
  <c r="M25" i="10"/>
  <c r="P106" i="10" s="1"/>
  <c r="R24" i="10"/>
  <c r="N24" i="10"/>
  <c r="P105" i="10" s="1"/>
  <c r="S21" i="10"/>
  <c r="S102" i="10" s="1"/>
  <c r="O21" i="10"/>
  <c r="O102" i="10" s="1"/>
  <c r="K21" i="10"/>
  <c r="K102" i="10" s="1"/>
  <c r="P17" i="10"/>
  <c r="R98" i="10" s="1"/>
  <c r="L17" i="10"/>
  <c r="N98" i="10" s="1"/>
  <c r="Q15" i="10"/>
  <c r="M15" i="10"/>
  <c r="R41" i="10"/>
  <c r="N41" i="10"/>
  <c r="R122" i="10" s="1"/>
  <c r="K25" i="10"/>
  <c r="N106" i="10" s="1"/>
  <c r="Q21" i="10"/>
  <c r="Q102" i="10" s="1"/>
  <c r="N17" i="10"/>
  <c r="P98" i="10" s="1"/>
  <c r="K15" i="10"/>
  <c r="G17" i="10"/>
  <c r="P25" i="10"/>
  <c r="S106" i="10" s="1"/>
  <c r="L25" i="10"/>
  <c r="O106" i="10" s="1"/>
  <c r="Q24" i="10"/>
  <c r="S105" i="10" s="1"/>
  <c r="M24" i="10"/>
  <c r="O105" i="10" s="1"/>
  <c r="R21" i="10"/>
  <c r="R102" i="10" s="1"/>
  <c r="N21" i="10"/>
  <c r="N102" i="10" s="1"/>
  <c r="S17" i="10"/>
  <c r="O17" i="10"/>
  <c r="Q98" i="10" s="1"/>
  <c r="K17" i="10"/>
  <c r="M98" i="10" s="1"/>
  <c r="P15" i="10"/>
  <c r="L15" i="10"/>
  <c r="Q41" i="10"/>
  <c r="M41" i="10"/>
  <c r="Q122" i="10" s="1"/>
  <c r="G110" i="2"/>
  <c r="R118" i="2"/>
  <c r="N118" i="2"/>
  <c r="S117" i="2"/>
  <c r="O117" i="2"/>
  <c r="K117" i="2"/>
  <c r="P114" i="2"/>
  <c r="L114" i="2"/>
  <c r="Q110" i="2"/>
  <c r="M110" i="2"/>
  <c r="R108" i="2"/>
  <c r="N108" i="2"/>
  <c r="S134" i="2"/>
  <c r="O134" i="2"/>
  <c r="K134" i="2"/>
  <c r="Q118" i="2"/>
  <c r="M118" i="2"/>
  <c r="R117" i="2"/>
  <c r="N117" i="2"/>
  <c r="S114" i="2"/>
  <c r="O114" i="2"/>
  <c r="K114" i="2"/>
  <c r="P110" i="2"/>
  <c r="L110" i="2"/>
  <c r="Q108" i="2"/>
  <c r="M108" i="2"/>
  <c r="R134" i="2"/>
  <c r="N134" i="2"/>
  <c r="P118" i="2"/>
  <c r="L118" i="2"/>
  <c r="Q117" i="2"/>
  <c r="M117" i="2"/>
  <c r="R114" i="2"/>
  <c r="N114" i="2"/>
  <c r="S110" i="2"/>
  <c r="O110" i="2"/>
  <c r="K110" i="2"/>
  <c r="P108" i="2"/>
  <c r="L108" i="2"/>
  <c r="Q134" i="2"/>
  <c r="M134" i="2"/>
  <c r="S118" i="2"/>
  <c r="O118" i="2"/>
  <c r="K118" i="2"/>
  <c r="P117" i="2"/>
  <c r="L117" i="2"/>
  <c r="Q114" i="2"/>
  <c r="M114" i="2"/>
  <c r="R110" i="2"/>
  <c r="N110" i="2"/>
  <c r="S108" i="2"/>
  <c r="O108" i="2"/>
  <c r="K108" i="2"/>
  <c r="P134" i="2"/>
  <c r="L134" i="2"/>
  <c r="S171" i="2"/>
  <c r="N68" i="2"/>
  <c r="M171" i="2"/>
  <c r="L171" i="2"/>
  <c r="O15" i="2"/>
  <c r="Q28" i="2"/>
  <c r="M28" i="2"/>
  <c r="P171" i="2"/>
  <c r="Q171" i="2"/>
  <c r="I171" i="2"/>
  <c r="Q15" i="2"/>
  <c r="M15" i="2"/>
  <c r="P15" i="2"/>
  <c r="S15" i="2"/>
  <c r="K15" i="2"/>
  <c r="L79" i="2"/>
  <c r="I15" i="2"/>
  <c r="L15" i="2"/>
  <c r="M68" i="2"/>
  <c r="R15" i="2"/>
  <c r="N15" i="2"/>
  <c r="J15" i="2"/>
  <c r="Q79" i="2"/>
  <c r="M79" i="2"/>
  <c r="P79" i="2"/>
  <c r="I79" i="2"/>
  <c r="S68" i="2"/>
  <c r="O68" i="2"/>
  <c r="K68" i="2"/>
  <c r="R68" i="2"/>
  <c r="J68" i="2"/>
  <c r="Q68" i="2"/>
  <c r="I68" i="2"/>
  <c r="K171" i="2"/>
  <c r="J171" i="2"/>
  <c r="L68" i="2"/>
  <c r="S79" i="2"/>
  <c r="O79" i="2"/>
  <c r="K79" i="2"/>
  <c r="O171" i="2"/>
  <c r="N171" i="2"/>
  <c r="P68" i="2"/>
  <c r="R79" i="2"/>
  <c r="N79" i="2"/>
  <c r="J79" i="2"/>
  <c r="R96" i="10" l="1"/>
  <c r="P96" i="10"/>
  <c r="O96" i="10"/>
  <c r="G98" i="10"/>
  <c r="S96" i="10"/>
  <c r="Q96" i="10"/>
  <c r="N96" i="10"/>
  <c r="M96" i="10"/>
  <c r="G194" i="10" l="1"/>
  <c r="F194" i="10"/>
  <c r="E194" i="10"/>
  <c r="G171" i="10"/>
  <c r="F171" i="10"/>
  <c r="E171" i="10"/>
  <c r="E186" i="10"/>
  <c r="N42" i="9" l="1"/>
  <c r="E29" i="2" s="1"/>
  <c r="M42" i="9"/>
  <c r="H28" i="2"/>
  <c r="G28" i="2"/>
  <c r="F28" i="2"/>
  <c r="E28" i="2"/>
  <c r="L41" i="9"/>
  <c r="L45" i="9" s="1"/>
  <c r="K41" i="9"/>
  <c r="K45" i="9" s="1"/>
  <c r="J41" i="9"/>
  <c r="J45" i="9" s="1"/>
  <c r="I41" i="9"/>
  <c r="I45" i="9" s="1"/>
  <c r="H41" i="9"/>
  <c r="H45" i="9" s="1"/>
  <c r="G41" i="9"/>
  <c r="G45" i="9" s="1"/>
  <c r="F41" i="9"/>
  <c r="F45" i="9" s="1"/>
  <c r="E35" i="9"/>
  <c r="F34" i="9"/>
  <c r="E33" i="9"/>
  <c r="F32" i="9"/>
  <c r="E32" i="9"/>
  <c r="O42" i="9" s="1"/>
  <c r="F29" i="2" s="1"/>
  <c r="F31" i="9"/>
  <c r="F30" i="9"/>
  <c r="K22" i="9"/>
  <c r="J22" i="9"/>
  <c r="I22" i="9"/>
  <c r="H22" i="9"/>
  <c r="G22" i="9"/>
  <c r="F22" i="9"/>
  <c r="R680" i="3"/>
  <c r="S671" i="3" s="1"/>
  <c r="Q680" i="3"/>
  <c r="P680" i="3"/>
  <c r="O680" i="3"/>
  <c r="N680" i="3"/>
  <c r="M680" i="3"/>
  <c r="L680" i="3"/>
  <c r="K680" i="3"/>
  <c r="J680" i="3"/>
  <c r="I680" i="3"/>
  <c r="H680" i="3"/>
  <c r="G680" i="3"/>
  <c r="R679" i="3"/>
  <c r="Q679" i="3"/>
  <c r="P679" i="3"/>
  <c r="O679" i="3"/>
  <c r="N679" i="3"/>
  <c r="M679" i="3"/>
  <c r="L679" i="3"/>
  <c r="K679" i="3"/>
  <c r="J679" i="3"/>
  <c r="J683" i="3" s="1"/>
  <c r="I679" i="3"/>
  <c r="H679" i="3"/>
  <c r="G679" i="3"/>
  <c r="G674" i="3"/>
  <c r="R27" i="3"/>
  <c r="G16" i="1" s="1"/>
  <c r="Q27" i="3"/>
  <c r="F16" i="1" s="1"/>
  <c r="P27" i="3"/>
  <c r="E16" i="1" s="1"/>
  <c r="O27" i="3"/>
  <c r="N27" i="3"/>
  <c r="M27" i="3"/>
  <c r="L27" i="3"/>
  <c r="K27" i="3"/>
  <c r="J27" i="3"/>
  <c r="I27" i="3"/>
  <c r="H27" i="3"/>
  <c r="G27" i="3"/>
  <c r="J179" i="1"/>
  <c r="I179" i="1"/>
  <c r="H179" i="1"/>
  <c r="G179" i="1"/>
  <c r="F179" i="1"/>
  <c r="E179" i="1"/>
  <c r="J110" i="1"/>
  <c r="I110" i="1"/>
  <c r="H110" i="1"/>
  <c r="J74" i="1"/>
  <c r="I74" i="1"/>
  <c r="H74" i="1"/>
  <c r="G74" i="1"/>
  <c r="F74" i="1"/>
  <c r="E74" i="1"/>
  <c r="J56" i="1"/>
  <c r="I56" i="1"/>
  <c r="H56" i="1"/>
  <c r="G56" i="1"/>
  <c r="F56" i="1"/>
  <c r="G61" i="5"/>
  <c r="G71" i="5" s="1"/>
  <c r="F45" i="5"/>
  <c r="F20" i="5"/>
  <c r="E210" i="2" s="1"/>
  <c r="H186" i="2"/>
  <c r="G186" i="2"/>
  <c r="F186" i="2"/>
  <c r="E186" i="2"/>
  <c r="G57" i="5" l="1"/>
  <c r="G59" i="5" s="1"/>
  <c r="G64" i="5" s="1"/>
  <c r="G69" i="5" s="1"/>
  <c r="F24" i="5"/>
  <c r="F61" i="5"/>
  <c r="E22" i="1"/>
  <c r="E32" i="1"/>
  <c r="E58" i="2" s="1"/>
  <c r="E42" i="2"/>
  <c r="F35" i="9"/>
  <c r="F36" i="9" s="1"/>
  <c r="V42" i="9"/>
  <c r="Z42" i="9"/>
  <c r="R42" i="9"/>
  <c r="S42" i="9"/>
  <c r="W42" i="9"/>
  <c r="AA42" i="9"/>
  <c r="T42" i="9"/>
  <c r="X42" i="9"/>
  <c r="AB42" i="9"/>
  <c r="U42" i="9"/>
  <c r="Y42" i="9"/>
  <c r="AC42" i="9"/>
  <c r="AC45" i="9" s="1"/>
  <c r="F22" i="1"/>
  <c r="F31" i="1" s="1"/>
  <c r="F57" i="2" s="1"/>
  <c r="F33" i="1"/>
  <c r="F59" i="2" s="1"/>
  <c r="F39" i="1"/>
  <c r="F65" i="2" s="1"/>
  <c r="F42" i="2"/>
  <c r="F24" i="1"/>
  <c r="F50" i="2" s="1"/>
  <c r="F57" i="5"/>
  <c r="G22" i="1"/>
  <c r="G39" i="1"/>
  <c r="G65" i="2" s="1"/>
  <c r="G38" i="1"/>
  <c r="G64" i="2" s="1"/>
  <c r="G37" i="1"/>
  <c r="G63" i="2" s="1"/>
  <c r="G33" i="1"/>
  <c r="G59" i="2" s="1"/>
  <c r="G31" i="1"/>
  <c r="G57" i="2" s="1"/>
  <c r="G42" i="2"/>
  <c r="G24" i="1"/>
  <c r="G50" i="2" s="1"/>
  <c r="Q42" i="9"/>
  <c r="H29" i="2" s="1"/>
  <c r="H25" i="2" s="1"/>
  <c r="H21" i="10"/>
  <c r="H102" i="10" s="1"/>
  <c r="J21" i="10"/>
  <c r="J102" i="10" s="1"/>
  <c r="I21" i="10"/>
  <c r="I102" i="10" s="1"/>
  <c r="K683" i="3"/>
  <c r="H114" i="2"/>
  <c r="I114" i="2"/>
  <c r="J114" i="2"/>
  <c r="P670" i="3"/>
  <c r="I670" i="3"/>
  <c r="M670" i="3"/>
  <c r="Q670" i="3"/>
  <c r="I671" i="3"/>
  <c r="G683" i="3"/>
  <c r="N670" i="3"/>
  <c r="K671" i="3"/>
  <c r="H671" i="3"/>
  <c r="H683" i="3"/>
  <c r="H670" i="3"/>
  <c r="J670" i="3"/>
  <c r="R670" i="3"/>
  <c r="O670" i="3"/>
  <c r="L670" i="3"/>
  <c r="L683" i="3"/>
  <c r="M671" i="3"/>
  <c r="M674" i="3" s="1"/>
  <c r="L671" i="3"/>
  <c r="J671" i="3"/>
  <c r="Q683" i="3"/>
  <c r="I683" i="3"/>
  <c r="M683" i="3"/>
  <c r="K670" i="3"/>
  <c r="R683" i="3"/>
  <c r="O683" i="3"/>
  <c r="P683" i="3"/>
  <c r="R671" i="3"/>
  <c r="Q671" i="3"/>
  <c r="P671" i="3"/>
  <c r="O671" i="3"/>
  <c r="N683" i="3"/>
  <c r="N671" i="3"/>
  <c r="G73" i="5"/>
  <c r="G108" i="1"/>
  <c r="H79" i="2"/>
  <c r="M45" i="9"/>
  <c r="H171" i="2"/>
  <c r="G171" i="2"/>
  <c r="E171" i="2"/>
  <c r="G68" i="2"/>
  <c r="H68" i="2"/>
  <c r="G79" i="2"/>
  <c r="F171" i="2"/>
  <c r="H15" i="2"/>
  <c r="E15" i="2"/>
  <c r="G15" i="2"/>
  <c r="F15" i="2"/>
  <c r="E25" i="2"/>
  <c r="F25" i="2"/>
  <c r="N45" i="9"/>
  <c r="O45" i="9"/>
  <c r="F33" i="9"/>
  <c r="G29" i="2"/>
  <c r="J29" i="2" l="1"/>
  <c r="J25" i="2" s="1"/>
  <c r="S45" i="9"/>
  <c r="E38" i="1"/>
  <c r="E64" i="2" s="1"/>
  <c r="E48" i="2"/>
  <c r="Q45" i="9"/>
  <c r="J674" i="3"/>
  <c r="F38" i="1"/>
  <c r="F64" i="2" s="1"/>
  <c r="P29" i="2"/>
  <c r="P25" i="2" s="1"/>
  <c r="Y45" i="9"/>
  <c r="K29" i="2"/>
  <c r="K25" i="2" s="1"/>
  <c r="T45" i="9"/>
  <c r="I29" i="2"/>
  <c r="I25" i="2" s="1"/>
  <c r="R45" i="9"/>
  <c r="E24" i="1"/>
  <c r="E50" i="2" s="1"/>
  <c r="E39" i="1"/>
  <c r="E65" i="2" s="1"/>
  <c r="F64" i="5"/>
  <c r="F69" i="5" s="1"/>
  <c r="F71" i="5"/>
  <c r="F73" i="5" s="1"/>
  <c r="L674" i="3"/>
  <c r="G32" i="1"/>
  <c r="G58" i="2" s="1"/>
  <c r="G48" i="2"/>
  <c r="G38" i="2" s="1"/>
  <c r="G35" i="2" s="1"/>
  <c r="F37" i="1"/>
  <c r="F63" i="2" s="1"/>
  <c r="L29" i="2"/>
  <c r="L25" i="2" s="1"/>
  <c r="U45" i="9"/>
  <c r="AA45" i="9"/>
  <c r="R29" i="2"/>
  <c r="R25" i="2" s="1"/>
  <c r="Q29" i="2"/>
  <c r="Q25" i="2" s="1"/>
  <c r="Z45" i="9"/>
  <c r="E37" i="1"/>
  <c r="E63" i="2" s="1"/>
  <c r="O29" i="2"/>
  <c r="O25" i="2" s="1"/>
  <c r="X45" i="9"/>
  <c r="F32" i="1"/>
  <c r="F58" i="2" s="1"/>
  <c r="F38" i="2" s="1"/>
  <c r="F35" i="2" s="1"/>
  <c r="F48" i="2"/>
  <c r="F42" i="1"/>
  <c r="F93" i="1" s="1"/>
  <c r="S29" i="2"/>
  <c r="S25" i="2" s="1"/>
  <c r="AB45" i="9"/>
  <c r="W45" i="9"/>
  <c r="N29" i="2"/>
  <c r="N25" i="2" s="1"/>
  <c r="M29" i="2"/>
  <c r="M25" i="2" s="1"/>
  <c r="V45" i="9"/>
  <c r="E31" i="1"/>
  <c r="E57" i="2" s="1"/>
  <c r="E33" i="1"/>
  <c r="E59" i="2" s="1"/>
  <c r="G19" i="10"/>
  <c r="G167" i="1"/>
  <c r="G112" i="2"/>
  <c r="P674" i="3"/>
  <c r="N674" i="3"/>
  <c r="I674" i="3"/>
  <c r="O674" i="3"/>
  <c r="H674" i="3"/>
  <c r="Q674" i="3"/>
  <c r="K674" i="3"/>
  <c r="R674" i="3"/>
  <c r="H108" i="1"/>
  <c r="G25" i="2"/>
  <c r="P45" i="9"/>
  <c r="G42" i="1" l="1"/>
  <c r="G93" i="1" s="1"/>
  <c r="E42" i="1"/>
  <c r="E93" i="1" s="1"/>
  <c r="E38" i="2"/>
  <c r="E35" i="2" s="1"/>
  <c r="E195" i="2" s="1"/>
  <c r="G100" i="10"/>
  <c r="G78" i="10"/>
  <c r="H19" i="10"/>
  <c r="H167" i="1"/>
  <c r="H112" i="2"/>
  <c r="E32" i="2"/>
  <c r="F32" i="2"/>
  <c r="I108" i="1"/>
  <c r="F195" i="2"/>
  <c r="G195" i="2"/>
  <c r="H100" i="10" l="1"/>
  <c r="H78" i="10"/>
  <c r="I19" i="10"/>
  <c r="I167" i="1"/>
  <c r="I112" i="2"/>
  <c r="H159" i="10"/>
  <c r="H196" i="2" s="1"/>
  <c r="F199" i="2"/>
  <c r="E199" i="2"/>
  <c r="J108" i="1"/>
  <c r="G105" i="2"/>
  <c r="G32" i="2" s="1"/>
  <c r="E159" i="10"/>
  <c r="I100" i="10" l="1"/>
  <c r="I78" i="10"/>
  <c r="J19" i="10"/>
  <c r="J167" i="1"/>
  <c r="J112" i="2"/>
  <c r="I159" i="10"/>
  <c r="I196" i="2" s="1"/>
  <c r="E196" i="2"/>
  <c r="E192" i="2" s="1"/>
  <c r="G199" i="2"/>
  <c r="F159" i="10"/>
  <c r="K108" i="1"/>
  <c r="H105" i="2"/>
  <c r="J100" i="10" l="1"/>
  <c r="J159" i="10" s="1"/>
  <c r="J196" i="2" s="1"/>
  <c r="J78" i="10"/>
  <c r="K19" i="10"/>
  <c r="K167" i="1"/>
  <c r="K112" i="2"/>
  <c r="F196" i="2"/>
  <c r="F192" i="2" s="1"/>
  <c r="E202" i="2"/>
  <c r="G159" i="10"/>
  <c r="L108" i="1"/>
  <c r="I105" i="2"/>
  <c r="E205" i="2" l="1"/>
  <c r="C8" i="11" s="1"/>
  <c r="C9" i="11" s="1"/>
  <c r="C10" i="11" s="1"/>
  <c r="K100" i="10"/>
  <c r="K78" i="10"/>
  <c r="L19" i="10"/>
  <c r="L167" i="1"/>
  <c r="L112" i="2"/>
  <c r="K159" i="10"/>
  <c r="K196" i="2" s="1"/>
  <c r="F202" i="2"/>
  <c r="F205" i="2" s="1"/>
  <c r="D8" i="11" s="1"/>
  <c r="D9" i="11" s="1"/>
  <c r="D10" i="11" s="1"/>
  <c r="G196" i="2"/>
  <c r="G192" i="2" s="1"/>
  <c r="J105" i="2"/>
  <c r="M108" i="1"/>
  <c r="L100" i="10" l="1"/>
  <c r="L78" i="10"/>
  <c r="M19" i="10"/>
  <c r="M167" i="1"/>
  <c r="M112" i="2"/>
  <c r="L159" i="10"/>
  <c r="L196" i="2" s="1"/>
  <c r="G202" i="2"/>
  <c r="E212" i="2" s="1"/>
  <c r="N108" i="1"/>
  <c r="K105" i="2"/>
  <c r="G205" i="2" l="1"/>
  <c r="M100" i="10"/>
  <c r="M78" i="10"/>
  <c r="N19" i="10"/>
  <c r="N167" i="1"/>
  <c r="N112" i="2"/>
  <c r="M159" i="10"/>
  <c r="M196" i="2" s="1"/>
  <c r="L105" i="2"/>
  <c r="O108" i="1"/>
  <c r="E8" i="11" l="1"/>
  <c r="E9" i="11" s="1"/>
  <c r="E10" i="11" s="1"/>
  <c r="N100" i="10"/>
  <c r="N159" i="10" s="1"/>
  <c r="N196" i="2" s="1"/>
  <c r="N78" i="10"/>
  <c r="O19" i="10"/>
  <c r="O167" i="1"/>
  <c r="O112" i="2"/>
  <c r="M105" i="2"/>
  <c r="P108" i="1"/>
  <c r="O100" i="10" l="1"/>
  <c r="O159" i="10" s="1"/>
  <c r="O196" i="2" s="1"/>
  <c r="O78" i="10"/>
  <c r="P19" i="10"/>
  <c r="P167" i="1"/>
  <c r="P112" i="2"/>
  <c r="N105" i="2"/>
  <c r="Q108" i="1"/>
  <c r="P100" i="10" l="1"/>
  <c r="P159" i="10" s="1"/>
  <c r="P196" i="2" s="1"/>
  <c r="P78" i="10"/>
  <c r="Q19" i="10"/>
  <c r="Q167" i="1"/>
  <c r="Q112" i="2"/>
  <c r="O105" i="2"/>
  <c r="R108" i="1"/>
  <c r="Q100" i="10" l="1"/>
  <c r="Q78" i="10"/>
  <c r="R19" i="10"/>
  <c r="R167" i="1"/>
  <c r="R112" i="2"/>
  <c r="Q159" i="10"/>
  <c r="Q196" i="2" s="1"/>
  <c r="P105" i="2"/>
  <c r="S108" i="1"/>
  <c r="R100" i="10" l="1"/>
  <c r="R78" i="10"/>
  <c r="S19" i="10"/>
  <c r="S167" i="1"/>
  <c r="S112" i="2"/>
  <c r="R159" i="10"/>
  <c r="R196" i="2" s="1"/>
  <c r="Q105" i="2"/>
  <c r="S100" i="10" l="1"/>
  <c r="S159" i="10" s="1"/>
  <c r="S196" i="2" s="1"/>
  <c r="S78" i="10"/>
  <c r="R105" i="2"/>
  <c r="S105" i="2" l="1"/>
  <c r="S679" i="3" l="1"/>
  <c r="S683" i="3" s="1"/>
  <c r="T20" i="3"/>
  <c r="T27" i="3" s="1"/>
  <c r="I16" i="1" s="1"/>
  <c r="U20" i="3"/>
  <c r="U679" i="3" s="1"/>
  <c r="U683" i="3" s="1"/>
  <c r="S27" i="3"/>
  <c r="H16" i="1" s="1"/>
  <c r="H22" i="1" l="1"/>
  <c r="H31" i="1" s="1"/>
  <c r="H57" i="2" s="1"/>
  <c r="H39" i="1"/>
  <c r="H65" i="2" s="1"/>
  <c r="H33" i="1"/>
  <c r="H59" i="2" s="1"/>
  <c r="H32" i="1"/>
  <c r="H58" i="2" s="1"/>
  <c r="H38" i="1"/>
  <c r="H64" i="2" s="1"/>
  <c r="H42" i="2"/>
  <c r="H24" i="1"/>
  <c r="H50" i="2" s="1"/>
  <c r="U27" i="3"/>
  <c r="J16" i="1" s="1"/>
  <c r="I22" i="1"/>
  <c r="I39" i="1"/>
  <c r="I65" i="2" s="1"/>
  <c r="I37" i="1"/>
  <c r="I63" i="2" s="1"/>
  <c r="I31" i="1"/>
  <c r="I57" i="2" s="1"/>
  <c r="I33" i="1"/>
  <c r="I59" i="2" s="1"/>
  <c r="I38" i="1"/>
  <c r="I64" i="2" s="1"/>
  <c r="I42" i="2"/>
  <c r="I24" i="1"/>
  <c r="I50" i="2" s="1"/>
  <c r="V20" i="3"/>
  <c r="S670" i="3"/>
  <c r="S674" i="3" s="1"/>
  <c r="V27" i="3"/>
  <c r="K16" i="1" s="1"/>
  <c r="T679" i="3"/>
  <c r="K22" i="1" l="1"/>
  <c r="K31" i="1" s="1"/>
  <c r="K57" i="2" s="1"/>
  <c r="K33" i="1"/>
  <c r="K59" i="2" s="1"/>
  <c r="K38" i="1"/>
  <c r="K64" i="2" s="1"/>
  <c r="K42" i="2"/>
  <c r="V679" i="3"/>
  <c r="W20" i="3"/>
  <c r="I32" i="1"/>
  <c r="I58" i="2" s="1"/>
  <c r="I48" i="2"/>
  <c r="I38" i="2" s="1"/>
  <c r="I35" i="2" s="1"/>
  <c r="J22" i="1"/>
  <c r="J33" i="1"/>
  <c r="J59" i="2" s="1"/>
  <c r="J39" i="1"/>
  <c r="J65" i="2" s="1"/>
  <c r="J32" i="1"/>
  <c r="J58" i="2" s="1"/>
  <c r="J31" i="1"/>
  <c r="J57" i="2" s="1"/>
  <c r="J38" i="1"/>
  <c r="J64" i="2" s="1"/>
  <c r="J42" i="2"/>
  <c r="J24" i="1"/>
  <c r="J50" i="2" s="1"/>
  <c r="H42" i="1"/>
  <c r="H93" i="1" s="1"/>
  <c r="H37" i="1"/>
  <c r="H63" i="2" s="1"/>
  <c r="H48" i="2"/>
  <c r="H38" i="2" s="1"/>
  <c r="H35" i="2" s="1"/>
  <c r="T683" i="3"/>
  <c r="T670" i="3"/>
  <c r="T674" i="3" s="1"/>
  <c r="U670" i="3"/>
  <c r="U674" i="3" s="1"/>
  <c r="I195" i="2" l="1"/>
  <c r="I192" i="2" s="1"/>
  <c r="I202" i="2" s="1"/>
  <c r="I32" i="2"/>
  <c r="I199" i="2" s="1"/>
  <c r="H195" i="2"/>
  <c r="H192" i="2" s="1"/>
  <c r="H202" i="2" s="1"/>
  <c r="H32" i="2"/>
  <c r="H199" i="2" s="1"/>
  <c r="J42" i="1"/>
  <c r="J93" i="1" s="1"/>
  <c r="J37" i="1"/>
  <c r="J63" i="2" s="1"/>
  <c r="J48" i="2"/>
  <c r="J38" i="2" s="1"/>
  <c r="J35" i="2" s="1"/>
  <c r="I42" i="1"/>
  <c r="I93" i="1" s="1"/>
  <c r="K24" i="1"/>
  <c r="K39" i="1"/>
  <c r="K65" i="2" s="1"/>
  <c r="W27" i="3"/>
  <c r="L16" i="1" s="1"/>
  <c r="W679" i="3"/>
  <c r="X20" i="3"/>
  <c r="K32" i="1"/>
  <c r="K58" i="2" s="1"/>
  <c r="V683" i="3"/>
  <c r="V670" i="3"/>
  <c r="V674" i="3" s="1"/>
  <c r="K37" i="1"/>
  <c r="K63" i="2" s="1"/>
  <c r="K48" i="2"/>
  <c r="J195" i="2" l="1"/>
  <c r="J192" i="2" s="1"/>
  <c r="J202" i="2" s="1"/>
  <c r="J32" i="2"/>
  <c r="J199" i="2" s="1"/>
  <c r="L22" i="1"/>
  <c r="L31" i="1"/>
  <c r="L57" i="2" s="1"/>
  <c r="L32" i="1"/>
  <c r="L58" i="2" s="1"/>
  <c r="L38" i="1"/>
  <c r="L64" i="2" s="1"/>
  <c r="L39" i="1"/>
  <c r="L65" i="2" s="1"/>
  <c r="L42" i="2"/>
  <c r="L24" i="1"/>
  <c r="L50" i="2" s="1"/>
  <c r="E213" i="2"/>
  <c r="E214" i="2" s="1"/>
  <c r="H205" i="2"/>
  <c r="Y20" i="3"/>
  <c r="X679" i="3"/>
  <c r="X27" i="3"/>
  <c r="M16" i="1" s="1"/>
  <c r="K50" i="2"/>
  <c r="K38" i="2" s="1"/>
  <c r="K35" i="2" s="1"/>
  <c r="K42" i="1"/>
  <c r="K93" i="1" s="1"/>
  <c r="W670" i="3"/>
  <c r="W674" i="3" s="1"/>
  <c r="W683" i="3"/>
  <c r="K195" i="2" l="1"/>
  <c r="K192" i="2" s="1"/>
  <c r="K202" i="2" s="1"/>
  <c r="K32" i="2"/>
  <c r="K199" i="2" s="1"/>
  <c r="Z20" i="3"/>
  <c r="Y27" i="3"/>
  <c r="N16" i="1" s="1"/>
  <c r="Y679" i="3"/>
  <c r="L37" i="1"/>
  <c r="L63" i="2" s="1"/>
  <c r="L48" i="2"/>
  <c r="L38" i="2" s="1"/>
  <c r="L35" i="2" s="1"/>
  <c r="I205" i="2"/>
  <c r="F8" i="11"/>
  <c r="F9" i="11" s="1"/>
  <c r="F10" i="11" s="1"/>
  <c r="M22" i="1"/>
  <c r="M39" i="1"/>
  <c r="M65" i="2" s="1"/>
  <c r="M37" i="1"/>
  <c r="M63" i="2" s="1"/>
  <c r="M33" i="1"/>
  <c r="M59" i="2" s="1"/>
  <c r="M38" i="1"/>
  <c r="M64" i="2" s="1"/>
  <c r="M42" i="2"/>
  <c r="M24" i="1"/>
  <c r="M50" i="2" s="1"/>
  <c r="X670" i="3"/>
  <c r="X674" i="3" s="1"/>
  <c r="X683" i="3"/>
  <c r="L33" i="1"/>
  <c r="L59" i="2" s="1"/>
  <c r="L195" i="2" l="1"/>
  <c r="L192" i="2" s="1"/>
  <c r="L202" i="2" s="1"/>
  <c r="L32" i="2"/>
  <c r="L199" i="2" s="1"/>
  <c r="M32" i="1"/>
  <c r="M58" i="2" s="1"/>
  <c r="M48" i="2"/>
  <c r="N22" i="1"/>
  <c r="N33" i="1"/>
  <c r="N59" i="2" s="1"/>
  <c r="N32" i="1"/>
  <c r="N58" i="2" s="1"/>
  <c r="N31" i="1"/>
  <c r="N57" i="2" s="1"/>
  <c r="N38" i="1"/>
  <c r="N64" i="2" s="1"/>
  <c r="N39" i="1"/>
  <c r="N65" i="2" s="1"/>
  <c r="N42" i="2"/>
  <c r="N24" i="1"/>
  <c r="N50" i="2" s="1"/>
  <c r="J205" i="2"/>
  <c r="G8" i="11"/>
  <c r="G9" i="11" s="1"/>
  <c r="G10" i="11" s="1"/>
  <c r="M31" i="1"/>
  <c r="AA20" i="3"/>
  <c r="Z27" i="3"/>
  <c r="O16" i="1" s="1"/>
  <c r="Z679" i="3"/>
  <c r="L42" i="1"/>
  <c r="L93" i="1" s="1"/>
  <c r="Y670" i="3"/>
  <c r="Y674" i="3" s="1"/>
  <c r="Y683" i="3"/>
  <c r="M57" i="2" l="1"/>
  <c r="M38" i="2" s="1"/>
  <c r="M35" i="2" s="1"/>
  <c r="M42" i="1"/>
  <c r="M93" i="1" s="1"/>
  <c r="Z683" i="3"/>
  <c r="Z670" i="3"/>
  <c r="Z674" i="3" s="1"/>
  <c r="O22" i="1"/>
  <c r="O33" i="1"/>
  <c r="O59" i="2" s="1"/>
  <c r="O42" i="2"/>
  <c r="K205" i="2"/>
  <c r="H8" i="11"/>
  <c r="H9" i="11" s="1"/>
  <c r="H10" i="11" s="1"/>
  <c r="AA27" i="3"/>
  <c r="P16" i="1" s="1"/>
  <c r="AA679" i="3"/>
  <c r="AB20" i="3"/>
  <c r="N37" i="1"/>
  <c r="N63" i="2" s="1"/>
  <c r="N48" i="2"/>
  <c r="N38" i="2" s="1"/>
  <c r="N35" i="2" s="1"/>
  <c r="N195" i="2" l="1"/>
  <c r="N192" i="2" s="1"/>
  <c r="N202" i="2" s="1"/>
  <c r="N32" i="2"/>
  <c r="N199" i="2" s="1"/>
  <c r="O37" i="1"/>
  <c r="O63" i="2" s="1"/>
  <c r="O48" i="2"/>
  <c r="O24" i="1"/>
  <c r="O39" i="1"/>
  <c r="O65" i="2" s="1"/>
  <c r="O32" i="1"/>
  <c r="O58" i="2" s="1"/>
  <c r="M195" i="2"/>
  <c r="M192" i="2" s="1"/>
  <c r="M202" i="2" s="1"/>
  <c r="M32" i="2"/>
  <c r="M199" i="2" s="1"/>
  <c r="N42" i="1"/>
  <c r="N93" i="1" s="1"/>
  <c r="AC20" i="3"/>
  <c r="AB679" i="3"/>
  <c r="AB27" i="3"/>
  <c r="Q16" i="1" s="1"/>
  <c r="L205" i="2"/>
  <c r="I8" i="11"/>
  <c r="I9" i="11" s="1"/>
  <c r="I10" i="11" s="1"/>
  <c r="O38" i="1"/>
  <c r="O64" i="2" s="1"/>
  <c r="O31" i="1"/>
  <c r="O57" i="2" s="1"/>
  <c r="AA670" i="3"/>
  <c r="AA674" i="3" s="1"/>
  <c r="AA683" i="3"/>
  <c r="P22" i="1"/>
  <c r="P38" i="1"/>
  <c r="P64" i="2" s="1"/>
  <c r="P39" i="1"/>
  <c r="P65" i="2" s="1"/>
  <c r="P42" i="2"/>
  <c r="P37" i="1" l="1"/>
  <c r="P63" i="2" s="1"/>
  <c r="P48" i="2"/>
  <c r="P24" i="1"/>
  <c r="P32" i="1"/>
  <c r="P58" i="2" s="1"/>
  <c r="AC27" i="3"/>
  <c r="R16" i="1" s="1"/>
  <c r="AC679" i="3"/>
  <c r="AD20" i="3"/>
  <c r="P33" i="1"/>
  <c r="P59" i="2" s="1"/>
  <c r="J8" i="11"/>
  <c r="J9" i="11" s="1"/>
  <c r="J10" i="11" s="1"/>
  <c r="M205" i="2"/>
  <c r="P31" i="1"/>
  <c r="P57" i="2" s="1"/>
  <c r="Q22" i="1"/>
  <c r="Q48" i="2" s="1"/>
  <c r="Q38" i="1"/>
  <c r="Q64" i="2" s="1"/>
  <c r="Q31" i="1"/>
  <c r="Q57" i="2" s="1"/>
  <c r="Q42" i="2"/>
  <c r="Q24" i="1"/>
  <c r="Q50" i="2" s="1"/>
  <c r="AB670" i="3"/>
  <c r="AB674" i="3" s="1"/>
  <c r="AB683" i="3"/>
  <c r="O50" i="2"/>
  <c r="O38" i="2" s="1"/>
  <c r="O35" i="2" s="1"/>
  <c r="O42" i="1"/>
  <c r="O93" i="1" s="1"/>
  <c r="O195" i="2" l="1"/>
  <c r="O192" i="2" s="1"/>
  <c r="O202" i="2" s="1"/>
  <c r="O32" i="2"/>
  <c r="O199" i="2" s="1"/>
  <c r="R22" i="1"/>
  <c r="R33" i="1"/>
  <c r="R59" i="2" s="1"/>
  <c r="R32" i="1"/>
  <c r="R58" i="2" s="1"/>
  <c r="R38" i="1"/>
  <c r="R64" i="2" s="1"/>
  <c r="R39" i="1"/>
  <c r="R65" i="2" s="1"/>
  <c r="R31" i="1"/>
  <c r="R57" i="2" s="1"/>
  <c r="R42" i="2"/>
  <c r="R24" i="1"/>
  <c r="R50" i="2" s="1"/>
  <c r="Q37" i="1"/>
  <c r="Q63" i="2" s="1"/>
  <c r="Q32" i="1"/>
  <c r="Q39" i="1"/>
  <c r="Q65" i="2" s="1"/>
  <c r="Q33" i="1"/>
  <c r="Q59" i="2" s="1"/>
  <c r="K8" i="11"/>
  <c r="K9" i="11" s="1"/>
  <c r="K10" i="11" s="1"/>
  <c r="N205" i="2"/>
  <c r="AD679" i="3"/>
  <c r="AD27" i="3"/>
  <c r="S16" i="1" s="1"/>
  <c r="P50" i="2"/>
  <c r="P38" i="2" s="1"/>
  <c r="P35" i="2" s="1"/>
  <c r="P42" i="1"/>
  <c r="P93" i="1" s="1"/>
  <c r="AC683" i="3"/>
  <c r="AC670" i="3"/>
  <c r="AC674" i="3" s="1"/>
  <c r="P195" i="2" l="1"/>
  <c r="P192" i="2" s="1"/>
  <c r="P202" i="2" s="1"/>
  <c r="P32" i="2"/>
  <c r="P199" i="2" s="1"/>
  <c r="AD670" i="3"/>
  <c r="AD674" i="3" s="1"/>
  <c r="AD683" i="3"/>
  <c r="R37" i="1"/>
  <c r="R63" i="2" s="1"/>
  <c r="R38" i="2" s="1"/>
  <c r="R35" i="2" s="1"/>
  <c r="R48" i="2"/>
  <c r="L8" i="11"/>
  <c r="L9" i="11" s="1"/>
  <c r="L10" i="11" s="1"/>
  <c r="O205" i="2"/>
  <c r="Q58" i="2"/>
  <c r="Q38" i="2" s="1"/>
  <c r="Q35" i="2" s="1"/>
  <c r="Q42" i="1"/>
  <c r="Q93" i="1" s="1"/>
  <c r="S39" i="1"/>
  <c r="S65" i="2" s="1"/>
  <c r="S37" i="1"/>
  <c r="S63" i="2" s="1"/>
  <c r="S22" i="1"/>
  <c r="S48" i="2" s="1"/>
  <c r="S38" i="1"/>
  <c r="S64" i="2" s="1"/>
  <c r="S31" i="1"/>
  <c r="S57" i="2" s="1"/>
  <c r="S32" i="1"/>
  <c r="S58" i="2" s="1"/>
  <c r="S42" i="2"/>
  <c r="S24" i="1"/>
  <c r="S50" i="2" s="1"/>
  <c r="R195" i="2" l="1"/>
  <c r="R192" i="2" s="1"/>
  <c r="R202" i="2" s="1"/>
  <c r="R32" i="2"/>
  <c r="R199" i="2" s="1"/>
  <c r="Q195" i="2"/>
  <c r="Q192" i="2" s="1"/>
  <c r="Q202" i="2" s="1"/>
  <c r="Q32" i="2"/>
  <c r="Q199" i="2" s="1"/>
  <c r="R42" i="1"/>
  <c r="R93" i="1" s="1"/>
  <c r="S33" i="1"/>
  <c r="M8" i="11"/>
  <c r="M9" i="11" s="1"/>
  <c r="P205" i="2"/>
  <c r="N9" i="11" l="1"/>
  <c r="M10" i="11"/>
  <c r="N8" i="11"/>
  <c r="Q205" i="2"/>
  <c r="S59" i="2"/>
  <c r="S38" i="2" s="1"/>
  <c r="S35" i="2" s="1"/>
  <c r="S42" i="1"/>
  <c r="S93" i="1" s="1"/>
  <c r="N10" i="11" l="1"/>
  <c r="O9" i="11"/>
  <c r="O8" i="11"/>
  <c r="R205" i="2"/>
  <c r="S195" i="2"/>
  <c r="S192" i="2" s="1"/>
  <c r="S202" i="2" s="1"/>
  <c r="E209" i="2" s="1"/>
  <c r="S32" i="2"/>
  <c r="S199" i="2" s="1"/>
  <c r="P8" i="11" l="1"/>
  <c r="S205" i="2"/>
  <c r="Q8" i="11" s="1"/>
  <c r="P9" i="11"/>
  <c r="O10" i="11"/>
  <c r="Q9" i="11" l="1"/>
  <c r="Q10" i="11" s="1"/>
  <c r="P10" i="11"/>
</calcChain>
</file>

<file path=xl/comments1.xml><?xml version="1.0" encoding="utf-8"?>
<comments xmlns="http://schemas.openxmlformats.org/spreadsheetml/2006/main">
  <authors>
    <author>Sergio Suarez</author>
  </authors>
  <commentList>
    <comment ref="K676" authorId="0">
      <text>
        <r>
          <rPr>
            <b/>
            <sz val="9"/>
            <color indexed="81"/>
            <rFont val="Tahoma"/>
            <family val="2"/>
          </rPr>
          <t>Sergio Suarez:</t>
        </r>
        <r>
          <rPr>
            <sz val="9"/>
            <color indexed="81"/>
            <rFont val="Tahoma"/>
            <family val="2"/>
          </rPr>
          <t xml:space="preserve">
Cambio la personal de Calidad de Básico a Integral</t>
        </r>
      </text>
    </comment>
  </commentList>
</comments>
</file>

<file path=xl/comments2.xml><?xml version="1.0" encoding="utf-8"?>
<comments xmlns="http://schemas.openxmlformats.org/spreadsheetml/2006/main">
  <authors>
    <author>Sergio Suarez</author>
  </authors>
  <commentList>
    <comment ref="D41" authorId="0">
      <text>
        <r>
          <rPr>
            <b/>
            <sz val="9"/>
            <color indexed="81"/>
            <rFont val="Tahoma"/>
            <family val="2"/>
          </rPr>
          <t>Sergio Suarez:</t>
        </r>
        <r>
          <rPr>
            <sz val="9"/>
            <color indexed="81"/>
            <rFont val="Tahoma"/>
            <family val="2"/>
          </rPr>
          <t xml:space="preserve">
Psiquiatríz CASE fueron los primeros ingresos</t>
        </r>
      </text>
    </comment>
  </commentList>
</comments>
</file>

<file path=xl/sharedStrings.xml><?xml version="1.0" encoding="utf-8"?>
<sst xmlns="http://schemas.openxmlformats.org/spreadsheetml/2006/main" count="1820" uniqueCount="334">
  <si>
    <t>FLUJO DE CAJA CORPORACIÓN SALUD UN</t>
  </si>
  <si>
    <t>Personal</t>
  </si>
  <si>
    <t>Funcionamiento</t>
  </si>
  <si>
    <t>Celular</t>
  </si>
  <si>
    <t>Caja Menor, Varios, Otros</t>
  </si>
  <si>
    <t>TOTAL COSTO MENSUAL FUNCIONAMIENTO</t>
  </si>
  <si>
    <t>Vehículo</t>
  </si>
  <si>
    <t>SALARIOS BASICOS</t>
  </si>
  <si>
    <t>SALARIO INTEGRAL</t>
  </si>
  <si>
    <t>VACACIONES</t>
  </si>
  <si>
    <t>PRIMA LEGAL</t>
  </si>
  <si>
    <t>CESANTIAS</t>
  </si>
  <si>
    <t>INTERESES SOBRE CESANTIAS</t>
  </si>
  <si>
    <t>SALUD</t>
  </si>
  <si>
    <t>PENSION</t>
  </si>
  <si>
    <t>ARL</t>
  </si>
  <si>
    <t>SALUD INTEGRAL</t>
  </si>
  <si>
    <t>PENSION INTEGRAL</t>
  </si>
  <si>
    <t>ARL INTEGRAL</t>
  </si>
  <si>
    <t>CAJA</t>
  </si>
  <si>
    <t>ICBF</t>
  </si>
  <si>
    <t>SENA</t>
  </si>
  <si>
    <t>CAJA INTEGRAL</t>
  </si>
  <si>
    <t>ICBF INTEGRAL</t>
  </si>
  <si>
    <t>SENA INTEGRAL</t>
  </si>
  <si>
    <t>SALUD OCUPACIONAL</t>
  </si>
  <si>
    <t>EXAMENES MEDICOS DE INGRESO</t>
  </si>
  <si>
    <t>EXAMENES MEDICOS DE EGRESO</t>
  </si>
  <si>
    <t>EXTINTORES</t>
  </si>
  <si>
    <t>SELECCIÓN Y DESARROLLO</t>
  </si>
  <si>
    <t>PRUEBAS DE HUMAN INTELIGENCE</t>
  </si>
  <si>
    <t>PORTAL EL EMPLEO</t>
  </si>
  <si>
    <t>ESTUDIO DE CONFIABILIDAD-VISITA DOMICIALIA</t>
  </si>
  <si>
    <t>VERIFICACION DE REFERENCIAS</t>
  </si>
  <si>
    <t>REFIGRERIOS</t>
  </si>
  <si>
    <t>PRUEBAS PSICOTECNICAS</t>
  </si>
  <si>
    <t>DIPLOMADOS DE ACTUALIZACION</t>
  </si>
  <si>
    <t xml:space="preserve"> ACTIVIDADES HUMANIZACION</t>
  </si>
  <si>
    <t>TOTAL PRESUPUESTO GASTOS DE PERSONAL</t>
  </si>
  <si>
    <t>SALARIOS Y SEGURIDAD SOCIAL</t>
  </si>
  <si>
    <t>TOTAL SALARIOS Y SEGURIDAD SOCIAL</t>
  </si>
  <si>
    <t>TOTAL SALUD OCUPACIONAL</t>
  </si>
  <si>
    <t>TOTAL SELECCIÓN Y DESARROLLO</t>
  </si>
  <si>
    <t>Gastos Bancarios</t>
  </si>
  <si>
    <t>Publicidad</t>
  </si>
  <si>
    <t>FUNCIONAMIENTO</t>
  </si>
  <si>
    <t xml:space="preserve">Impuestos y Gastos Bancarios </t>
  </si>
  <si>
    <t>IMPUESTOS Y GASTOS BANCARIOS</t>
  </si>
  <si>
    <t>TOTAL IMPUESTOS Y GASTOS BANCARIOS</t>
  </si>
  <si>
    <t>ASESORIAS</t>
  </si>
  <si>
    <t>TOTAL ASESORIAS</t>
  </si>
  <si>
    <t>ESTRUCTURA Y PERSONAL CORPORACIÓN SALUD UN</t>
  </si>
  <si>
    <t>CARGO</t>
  </si>
  <si>
    <t>DIRECTOR GENERAL</t>
  </si>
  <si>
    <t>COORDINADOR DE NUTRICIÓN</t>
  </si>
  <si>
    <t>JEFE DE ENFERMERÍA</t>
  </si>
  <si>
    <t>DIRECTOR DE DEPARTAMENTO CALIDAD</t>
  </si>
  <si>
    <t>DIRECTOR DE TALENTO HUMANO</t>
  </si>
  <si>
    <t>DIRECTOR DE TIC</t>
  </si>
  <si>
    <t>ING DE SOPORTE</t>
  </si>
  <si>
    <t>COORDINADOR DE LOGISTICA Y SUMINISTROS</t>
  </si>
  <si>
    <t>PROFESIONAL DE COMPRAS</t>
  </si>
  <si>
    <t>COORDINADOR DE CONTABILIDAD</t>
  </si>
  <si>
    <t xml:space="preserve">Personal Salario Integral </t>
  </si>
  <si>
    <t>Salario</t>
  </si>
  <si>
    <t xml:space="preserve">Personal Salario Básico </t>
  </si>
  <si>
    <t>Total Personal Salario Integral</t>
  </si>
  <si>
    <t>Total Personal Salario Básico</t>
  </si>
  <si>
    <t xml:space="preserve">Personal </t>
  </si>
  <si>
    <t>Ingreso personal</t>
  </si>
  <si>
    <t>Salario Integral</t>
  </si>
  <si>
    <t>Salario Básico</t>
  </si>
  <si>
    <t>Total Ingreso Personal</t>
  </si>
  <si>
    <t>Total Personal</t>
  </si>
  <si>
    <t>Fecha</t>
  </si>
  <si>
    <t>Aporte Fundacional</t>
  </si>
  <si>
    <t>DESEMBOLSOS</t>
  </si>
  <si>
    <t>AEXMUN</t>
  </si>
  <si>
    <t>Valor</t>
  </si>
  <si>
    <t>Universidad Nacional de Colombia</t>
  </si>
  <si>
    <t>Universidad Nacional</t>
  </si>
  <si>
    <t>Porcentaje de Aporte Fundacional</t>
  </si>
  <si>
    <t>Aporte Fundacional Proporcional</t>
  </si>
  <si>
    <t>Proporción de Aportes Fundacionales</t>
  </si>
  <si>
    <t>Aportante</t>
  </si>
  <si>
    <t>Aportes Restantes para Igualdad Proporción</t>
  </si>
  <si>
    <t>Asesorías</t>
  </si>
  <si>
    <t>Asesoría Revisoría Fiscal</t>
  </si>
  <si>
    <t>Asesoría Sistemas</t>
  </si>
  <si>
    <t>Asesoría Jurídica</t>
  </si>
  <si>
    <t>AUXILIO LEGAL DE TRANSPORTE</t>
  </si>
  <si>
    <t>CUOTA DE SOSTENIMIENTO</t>
  </si>
  <si>
    <t>HORAS EXTRAS</t>
  </si>
  <si>
    <t>RECARGO NOCTURNO</t>
  </si>
  <si>
    <t>BONIFICACION POR RESULTADO SALARIO</t>
  </si>
  <si>
    <t>BONIFICACION POR RESULTADO SALARIO INTEGRAL</t>
  </si>
  <si>
    <t>PRODUCTIVIDAD</t>
  </si>
  <si>
    <t>CAPACITACION DE BRIGADAS</t>
  </si>
  <si>
    <t>SEÑALIZACION OBRA</t>
  </si>
  <si>
    <t>EPP (MONOGAFAS,CHALECOS PLOMADOS)</t>
  </si>
  <si>
    <t>PLATAFORMA DE CAPACITACION</t>
  </si>
  <si>
    <t>DIPLOMADO EN ACREDITACION</t>
  </si>
  <si>
    <t>BIENESTAR</t>
  </si>
  <si>
    <t>DOTACIONES Y UNIFORMES</t>
  </si>
  <si>
    <t>CONFORMACION DE SELECCIONES DEPORTIVAS</t>
  </si>
  <si>
    <t>TORNEO DEPORTIVO BOLOS</t>
  </si>
  <si>
    <t>SEGURO DE VIDA Y POLIZA EXEQUIAL</t>
  </si>
  <si>
    <t>CELEBRACION DE FIN DE AÑO</t>
  </si>
  <si>
    <t>TOTAL BIENESTAR</t>
  </si>
  <si>
    <t>Oxigeno</t>
  </si>
  <si>
    <t>Supersalud</t>
  </si>
  <si>
    <t>Servicios Publicos</t>
  </si>
  <si>
    <t>Camilleros</t>
  </si>
  <si>
    <t>Fondo de Reposición de Equipos</t>
  </si>
  <si>
    <t>SECRETARIA DE DIRECCION</t>
  </si>
  <si>
    <t>COORDINADOR DE COMUNICACIONES</t>
  </si>
  <si>
    <t>DIRECTOR DE AREA QUIRURGICA</t>
  </si>
  <si>
    <t>JEFE DE SERVICIO DE CIRUGIA GENERAL</t>
  </si>
  <si>
    <t>CIRUJANO GENERAL</t>
  </si>
  <si>
    <t>JEFE DE SERVICIO DE NEUROCIRUGIA</t>
  </si>
  <si>
    <t>JEFE DE SERVICIO DE CIRUGIA PLASTICA</t>
  </si>
  <si>
    <t>JEFE DE SERVICIO DE CIRUGIA ORTOPEDIA</t>
  </si>
  <si>
    <t>JEFE DE SERVICIO DE CIRUGIA UROLOGIA</t>
  </si>
  <si>
    <t>JEFE DE SERVICIO DE CIRUGIA GINECOLOGIA</t>
  </si>
  <si>
    <t>JEFE DE SERVICIO DE CIRUGIA OFTALMICA</t>
  </si>
  <si>
    <t>JEFE DE SERVICIO DE CIRUGIA CARDIOVASCULAR</t>
  </si>
  <si>
    <t>JEFE DE SERVICIO DE ANESTESIA</t>
  </si>
  <si>
    <t>ANESTESIOLOGO</t>
  </si>
  <si>
    <t>DIRECTOR DE AREA MEDICA</t>
  </si>
  <si>
    <t>INTERNISTA</t>
  </si>
  <si>
    <t>JEFE DE SERVICIO DE MEDICINA GENERAL</t>
  </si>
  <si>
    <t>JEFE DE SERVICIO DE NEUROLOGIA</t>
  </si>
  <si>
    <t>JEFE DE SERVICIO DE NEUMOLOGIA</t>
  </si>
  <si>
    <t>JEFE DE SERVICIO DE ENDOCRINOLOGIA</t>
  </si>
  <si>
    <t>JEFE DE SERVICIO DE CARDIOLOGIA</t>
  </si>
  <si>
    <t>MEDICO HEMODINAMISTA</t>
  </si>
  <si>
    <t>JEFE DE SERVICIO DE HEMATO-ONCOLOGIA</t>
  </si>
  <si>
    <t>JEFE DE SERVICIO DE PSIQUATRIA</t>
  </si>
  <si>
    <t>PSIQUATRIA</t>
  </si>
  <si>
    <t>JEFE DE SERVICIO DE INFECTOLOGIA</t>
  </si>
  <si>
    <t>JEFE DE SERVICIO DE MEDICINAS ALTERNATIVAS</t>
  </si>
  <si>
    <t>OFTALMOLOGO</t>
  </si>
  <si>
    <t>DIRECTOR DE DEPARTAMENTO IMÁGENES DIAGNOSTICAS</t>
  </si>
  <si>
    <t>JEFE DE SERVICIO DE GASTROENTEROLOGIA Y ENDOSCOPIA</t>
  </si>
  <si>
    <t>GASTROENTEROLOGO</t>
  </si>
  <si>
    <t>DIRECTOR DE DEPARTAMENTO DE CUIDADO CRITICO</t>
  </si>
  <si>
    <t>INTENSIVISTA</t>
  </si>
  <si>
    <t>COORDINADOR DE ACCESO</t>
  </si>
  <si>
    <t>ENFERMERA MAÑANA</t>
  </si>
  <si>
    <t>JEFE DE FACTURACION</t>
  </si>
  <si>
    <t>AUXILIAR DE GLOSAS</t>
  </si>
  <si>
    <t>JEFE DE AUDITORIA MEDICA</t>
  </si>
  <si>
    <t>MEDICO AUDITOR</t>
  </si>
  <si>
    <t>COORDINADOR DE HOTELERÍA</t>
  </si>
  <si>
    <t>JEFE DE SERVICIO FARMACEUTICO</t>
  </si>
  <si>
    <t>QUIMICO FARMACEUTICO</t>
  </si>
  <si>
    <t>COORDINADOR DE REHABILITACION</t>
  </si>
  <si>
    <t>ENFERMERA</t>
  </si>
  <si>
    <t>AUXILIAR DE ENFERMERIA MAÑANA</t>
  </si>
  <si>
    <t>AUXILIAR DE ENFERMERIA NOCHE IMPAR</t>
  </si>
  <si>
    <t>AUXILIAR DE ENFERMERIA NOCHE PAR</t>
  </si>
  <si>
    <t>AUXILIAR DE ENFERMERIA TARDE</t>
  </si>
  <si>
    <t>ENFERMERA NOCHE IMPAR</t>
  </si>
  <si>
    <t>ENFERMERA NOCHE PAR</t>
  </si>
  <si>
    <t>ENFERMERA TARDE</t>
  </si>
  <si>
    <t>INSTRUMENTADORAS QUIRURGICAS MAÑANA</t>
  </si>
  <si>
    <t>INSTRUMENTADORAS QUIRURGICAS TARDE</t>
  </si>
  <si>
    <t>INSTRUMENTADORAS QUIRURGICAS NOCHE PAR</t>
  </si>
  <si>
    <t>INSTRUMENTADORAS QUIRURGICAS NOCHE IMPAR</t>
  </si>
  <si>
    <t>OPERARIO DE ESTERILIZACION MAÑANA</t>
  </si>
  <si>
    <t>OPERARIO DE ESTERILIZACION TARDE</t>
  </si>
  <si>
    <t>OPERARIO DE ESTERILIZACION NOCHE PAR</t>
  </si>
  <si>
    <t>OPERARIO DE ESTERILIZACION NOCHE IMPAR</t>
  </si>
  <si>
    <t>JEFE DE AREA PROCESOS</t>
  </si>
  <si>
    <t>JEFE DE AREA ASEGURAMIENTO DE LA CALIDAD</t>
  </si>
  <si>
    <t>DIRECTOR DE ATENCIÓN AL USUARIO</t>
  </si>
  <si>
    <t>TRABAJADORA SOCIAL</t>
  </si>
  <si>
    <t>DIRECTOR CIENTIFICO</t>
  </si>
  <si>
    <t>COORDINADOR DE SEGURDAD DEL PACIENTE</t>
  </si>
  <si>
    <t>COORDINADOR DE EPIDEMIOLOGIA</t>
  </si>
  <si>
    <t>DIRECTOR DE COMERCIAL Y MERCADEO</t>
  </si>
  <si>
    <t>COORDINADOR DE SELECCIÓN Y DESARROLLO</t>
  </si>
  <si>
    <t>PROFESIONAL DE SELECCION Y DESARROLLO</t>
  </si>
  <si>
    <t>COORDNADOR DE ADMINISTRACON DE PERSONAL</t>
  </si>
  <si>
    <t>PROFESIONAL DE NOMINA</t>
  </si>
  <si>
    <t>COORDINADOR DE AMBIENTAL SEGURIDAD Y SALUD EN EL TRABAJO</t>
  </si>
  <si>
    <t>DIRECTOR ADMINISTRATIVO Y FINANCIERO</t>
  </si>
  <si>
    <t>AUXILIAR DE TESORERIA</t>
  </si>
  <si>
    <t>AUXILIAR DE CARTERA</t>
  </si>
  <si>
    <t>PROFESIONAL DE ACTIVOS FIJOS</t>
  </si>
  <si>
    <t>COORDINADOR DE INFRAESTRUCTURA Y MANTENIMIENTO</t>
  </si>
  <si>
    <t>PROFESIONAL DE ALMACEN</t>
  </si>
  <si>
    <t>AUXILIAR DE FARMACIA LOGISTICA (ALMACEN)</t>
  </si>
  <si>
    <t>COORDINADOR DE GESTION DOCUMENTAL</t>
  </si>
  <si>
    <t>INGRESOS</t>
  </si>
  <si>
    <t>Hospitalización Total</t>
  </si>
  <si>
    <t>Servicios Ambulatorios Total</t>
  </si>
  <si>
    <t>Salas de Cirugía Total</t>
  </si>
  <si>
    <t>Alianza Estrategia|RTS Total</t>
  </si>
  <si>
    <t>Alianza Estrategia|Compensar Total</t>
  </si>
  <si>
    <t>Total INGRESOS CAUSADOS</t>
  </si>
  <si>
    <t>Días de Cartera</t>
  </si>
  <si>
    <t>Días</t>
  </si>
  <si>
    <t>Ponderado</t>
  </si>
  <si>
    <t>INGRESOS CAUSADOS</t>
  </si>
  <si>
    <t>INGRESOS EFECTIVOS</t>
  </si>
  <si>
    <t>Ingresos Servicios con Cartera</t>
  </si>
  <si>
    <t>Ingresos Sin Cartera</t>
  </si>
  <si>
    <t xml:space="preserve"> Total INGRESOS EFECTIVOS</t>
  </si>
  <si>
    <t>GASTOS CAUSADOS</t>
  </si>
  <si>
    <t>GASTOS EFECTIVOS</t>
  </si>
  <si>
    <t>Insumos y medicamentos</t>
  </si>
  <si>
    <t>Gastos Diferidos</t>
  </si>
  <si>
    <t>Gastos Sin Diferir</t>
  </si>
  <si>
    <t>FLUJO DE CAJA CAUSADO</t>
  </si>
  <si>
    <t>Aseo y desinfeccion</t>
  </si>
  <si>
    <t>Dietas</t>
  </si>
  <si>
    <t>Fumigaciones</t>
  </si>
  <si>
    <t>Insumos adminsitrativos</t>
  </si>
  <si>
    <t>Recarga y compra de extintores</t>
  </si>
  <si>
    <t>Recoleccion de residuos</t>
  </si>
  <si>
    <t>Seguridad privada</t>
  </si>
  <si>
    <t>Servcio de lavanderia</t>
  </si>
  <si>
    <t>Servicios de mantenimiento biomedico correctivo</t>
  </si>
  <si>
    <t>Servicios de mantenimiento correctivo maquinaria y equipo industrial</t>
  </si>
  <si>
    <t>Servicios de mantenimiento locativo menores</t>
  </si>
  <si>
    <t>Servicios de mantenimiento preventivo/correctivo gases medicinales</t>
  </si>
  <si>
    <t>Servicios o mantenimientos dotacion hospitalaria</t>
  </si>
  <si>
    <t>Correspondencia, carga o similares</t>
  </si>
  <si>
    <t>Servicios de lavado de tanques</t>
  </si>
  <si>
    <t>Validación del Sistema de aire, calificación de áreas y cabinas</t>
  </si>
  <si>
    <t>Validación Microbiologica de áreas, personal y producto</t>
  </si>
  <si>
    <t>Insumos de gesitión ambiental Bolsas para residuos</t>
  </si>
  <si>
    <t>Insumos de gesitión ambiental Guardianes</t>
  </si>
  <si>
    <t>Habilitación</t>
  </si>
  <si>
    <t>Servicios o mantenimientos farmacia</t>
  </si>
  <si>
    <t>Calificación neveras y calibración termo hidrometros</t>
  </si>
  <si>
    <t xml:space="preserve">Rubro </t>
  </si>
  <si>
    <t>Funcionamiento Causados</t>
  </si>
  <si>
    <t>Funcionamiento Efectivos</t>
  </si>
  <si>
    <t>TOTAL COSTO MENSUAL FUNCIONAMIENTO EFECTIVO</t>
  </si>
  <si>
    <t>TOTAL COSTO MENSUAL FUNCIONAMIENTO CAUSADO</t>
  </si>
  <si>
    <t>Calificación neveras y calibración termo higrometros</t>
  </si>
  <si>
    <t>Consignación</t>
  </si>
  <si>
    <t>Días de Elementos y Medicamentos</t>
  </si>
  <si>
    <t>Elementos y Medicamentos Causados</t>
  </si>
  <si>
    <t>TOTAL COSTO MENSUAL FUNCIONAMIENTO EFECTIVOS</t>
  </si>
  <si>
    <t>Polizas y Seguros</t>
  </si>
  <si>
    <t>Desembolsos restantes a SEP 2015</t>
  </si>
  <si>
    <t>Total Aportes a 1/09/2015</t>
  </si>
  <si>
    <t>Proporción de Aporte 1/09/2015</t>
  </si>
  <si>
    <t>Aportes a 1/09/2015</t>
  </si>
  <si>
    <t>Aporte Agosto de 2015</t>
  </si>
  <si>
    <t>Total Aportes Después de Agosto de 2015</t>
  </si>
  <si>
    <t>Proporción de Aporte Después de Agosto de 2015</t>
  </si>
  <si>
    <t>Inflación</t>
  </si>
  <si>
    <t>Año</t>
  </si>
  <si>
    <t>Total EFECTIVO OCT 2015-DIC 2016</t>
  </si>
  <si>
    <t>DIRECTOR DE OPERACIONES</t>
  </si>
  <si>
    <t>JEFE DE SERVICIO DE SUPRAESPECIALIDADES</t>
  </si>
  <si>
    <t>JEFE DE SERVICIO DE MEDICINA INTERNA</t>
  </si>
  <si>
    <t>MEDICO GENERAL</t>
  </si>
  <si>
    <t>JEFE DE SERVICIO DE NEFROLOGIA</t>
  </si>
  <si>
    <t>TÉCNICO DE RADIOLOGÍA CONVENCONAL</t>
  </si>
  <si>
    <t>TÉCNICO DE TOMOGRAFIA</t>
  </si>
  <si>
    <t>TÉCNICO DE RESONANCIA</t>
  </si>
  <si>
    <t>JEFE DE SERVICIO DE ELECTROFISIOLOGIA</t>
  </si>
  <si>
    <t>SUB DIRECTOR OPERATIVO</t>
  </si>
  <si>
    <t>AUXILIAR DE CONSULTA EXTERNA</t>
  </si>
  <si>
    <t>AUXILIAR DE ATENCION PRIORITARIA</t>
  </si>
  <si>
    <t>AUXILIAR DE ADMISIONES</t>
  </si>
  <si>
    <t>AUXILIAR DE AUTORIZACIONES</t>
  </si>
  <si>
    <t>AUXILIAR DE FACTURACION</t>
  </si>
  <si>
    <t>REGENTE DE FARMACIA</t>
  </si>
  <si>
    <t>AUXILIAR DE FARMACIA</t>
  </si>
  <si>
    <t>JEFE DE APOYO TERAPEUTICO Y DIAGNOSTICO</t>
  </si>
  <si>
    <t>COORDINADOR DE LABORATORIO CLÍNICO</t>
  </si>
  <si>
    <t>FISIOTERAPEUTA</t>
  </si>
  <si>
    <t>COORDINADOR DE ODONTOLOGÍA</t>
  </si>
  <si>
    <t>ODONTOLOGO</t>
  </si>
  <si>
    <t>JEFE DE AREA AMBIENTAL</t>
  </si>
  <si>
    <t>COORDINADOR DE CONVENIOS Y CONTRATACION</t>
  </si>
  <si>
    <t>COORDINADOR DE DSEÑO DE PRODUCTOS</t>
  </si>
  <si>
    <t>COORDINADOR DE PARAMETRIZACON Y TARIFAS</t>
  </si>
  <si>
    <t>COORDINADOR DE SEGUMIENTO DE CONVENIOS</t>
  </si>
  <si>
    <t>CENTRAL DE INFORMACION Y ESTADISTICAS</t>
  </si>
  <si>
    <t>COORDINADOR DE BIENESTAR</t>
  </si>
  <si>
    <t>COORDINADOR DE TESORERIA</t>
  </si>
  <si>
    <t>COORDINADOR DE CARTERA</t>
  </si>
  <si>
    <t>HOSTING</t>
  </si>
  <si>
    <t>SEGURIDAD PERIMETRAL</t>
  </si>
  <si>
    <t>MONITOREO COMUNICACIONES</t>
  </si>
  <si>
    <t>EQUIPOS DE COMPUTO</t>
  </si>
  <si>
    <t>PANTALLAS Y TELEVISORES</t>
  </si>
  <si>
    <t>ANTIVIRUS</t>
  </si>
  <si>
    <t>TELEFONIA IP</t>
  </si>
  <si>
    <t>SERVICIO DE IMPRESIÓN</t>
  </si>
  <si>
    <t>Asesoría NIIF</t>
  </si>
  <si>
    <t>Desembolsos OCT-DIC de 2015</t>
  </si>
  <si>
    <t>Desembolso ENE de 2016</t>
  </si>
  <si>
    <t>Total Desembolso OCT-ENE</t>
  </si>
  <si>
    <t>DIGITAL WARE CONSULTORIA</t>
  </si>
  <si>
    <t>DIGITAL WARE ARRENDAMIENTO</t>
  </si>
  <si>
    <t>BIONEXO CONSULTORIA</t>
  </si>
  <si>
    <t>BIONEXO ARRENDAMIENTO</t>
  </si>
  <si>
    <t>DARUMA CONSULTORIA</t>
  </si>
  <si>
    <t>DARUMA ARRENDAMIENTO</t>
  </si>
  <si>
    <t>PAGINA WEB</t>
  </si>
  <si>
    <t>INTERNET DEDICADO</t>
  </si>
  <si>
    <t>CANAL DEDICADO</t>
  </si>
  <si>
    <t>COMUNICACIONES (redes)</t>
  </si>
  <si>
    <t>SOPORTE 1</t>
  </si>
  <si>
    <t>SOPORTE 2</t>
  </si>
  <si>
    <t>SERVIDOR DE SERVICIO</t>
  </si>
  <si>
    <t>IMPRESORAS</t>
  </si>
  <si>
    <t>HOSTING PAGINA Y CORREO</t>
  </si>
  <si>
    <t>RIS y PACS</t>
  </si>
  <si>
    <t>CELULAR SOPORTE + INTERNET</t>
  </si>
  <si>
    <t>E1 (Linea telefonica)</t>
  </si>
  <si>
    <t>CCTV (Circuito Cerrado de TV)</t>
  </si>
  <si>
    <t>LICENCIAMENITO MICROSOFT</t>
  </si>
  <si>
    <t>DIGITURNO</t>
  </si>
  <si>
    <t>PUBLICACION REGLAMENTO INTERNO DE TRABAJO</t>
  </si>
  <si>
    <t xml:space="preserve"> -     </t>
  </si>
  <si>
    <t>TIC</t>
  </si>
  <si>
    <t>Falta diferir</t>
  </si>
  <si>
    <t>Acumulado</t>
  </si>
  <si>
    <t>Caja a 30 SEP 2015</t>
  </si>
  <si>
    <t>NECESIDAD</t>
  </si>
  <si>
    <t>TASA</t>
  </si>
  <si>
    <t>EA</t>
  </si>
  <si>
    <t>EM</t>
  </si>
  <si>
    <t>SALDO</t>
  </si>
  <si>
    <t>PAGO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</si>
</sst>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#,##0\ &quot;€&quot;;\-#,##0\ &quot;€&quot;"/>
    <numFmt numFmtId="166" formatCode="_-* #,##0.00\ _€_-;\-* #,##0.00\ _€_-;_-* &quot;-&quot;??\ _€_-;_-@_-"/>
    <numFmt numFmtId="167" formatCode="_(&quot;$&quot;* #,##0.00_);_(&quot;$&quot;* \(#,##0.00\);_(&quot;$&quot;* &quot;-&quot;??_);_(@_)"/>
    <numFmt numFmtId="168" formatCode="_-* #,##0\ _€_-;\-* #,##0\ _€_-;_-* &quot;-&quot;??\ _€_-;_-@_-"/>
    <numFmt numFmtId="169" formatCode="_-&quot;$&quot;\ * #,##0_-;\-&quot;$&quot;\ * #,##0_-;_-&quot;$&quot;\ * &quot;-&quot;_-;_-@_-"/>
    <numFmt numFmtId="170" formatCode="_ * #,##0_ ;_ * \-#,##0_ ;_ * &quot;-&quot;_ ;_ @_ "/>
    <numFmt numFmtId="171" formatCode="_ * #,##0.00_ ;_ * \-#,##0.00_ ;_ * &quot;-&quot;??_ ;_ @_ "/>
    <numFmt numFmtId="172" formatCode="General_)"/>
    <numFmt numFmtId="173" formatCode="#,##0_ ;[Red]\-#,##0\ "/>
    <numFmt numFmtId="174" formatCode="m\o\n\th\ d\,\ yyyy"/>
    <numFmt numFmtId="175" formatCode="_-[$€]* #,##0.00_-;\-[$€]* #,##0.00_-;_-[$€]* &quot;-&quot;??_-;_-@_-"/>
    <numFmt numFmtId="176" formatCode="_-* #,##0.00\ [$€]_-;\-* #,##0.00\ [$€]_-;_-* &quot;-&quot;??\ [$€]_-;_-@_-"/>
    <numFmt numFmtId="177" formatCode="#,##0."/>
    <numFmt numFmtId="178" formatCode="d\-mmmm\-yyyy"/>
    <numFmt numFmtId="179" formatCode="#.00"/>
    <numFmt numFmtId="180" formatCode="#."/>
    <numFmt numFmtId="181" formatCode="&quot;$&quot;#,##0.00_);\(&quot;$&quot;#,##0.00\)"/>
    <numFmt numFmtId="182" formatCode="&quot;$&quot;\ #,##0"/>
    <numFmt numFmtId="183" formatCode="0.0000"/>
    <numFmt numFmtId="184" formatCode="#,##0.00\ &quot; Veces&quot;;[Red]#,##0.00\ &quot; Veces&quot;"/>
    <numFmt numFmtId="185" formatCode="_(* #,##0\ &quot;pta&quot;_);_(* \(#,##0\ &quot;pta&quot;\);_(* &quot;-&quot;??\ &quot;pta&quot;_);_(@_)"/>
    <numFmt numFmtId="186" formatCode="%#.00"/>
    <numFmt numFmtId="187" formatCode="&quot;$&quot;#.00"/>
    <numFmt numFmtId="188" formatCode="_ * #,##0_ ;_ * \-#,##0_ ;_ * &quot;-&quot;??_ ;_ @_ "/>
    <numFmt numFmtId="189" formatCode="&quot;$&quot;#,##0_);\(&quot;$&quot;#,##0\)"/>
    <numFmt numFmtId="190" formatCode="#,##0.0"/>
    <numFmt numFmtId="191" formatCode="0.0000%"/>
    <numFmt numFmtId="192" formatCode="m/d/yy\ h:mm:ss"/>
    <numFmt numFmtId="193" formatCode="\$#,##0.00\ ;\(\$#,##0.00\)"/>
    <numFmt numFmtId="194" formatCode="_ [$€-2]\ * #,##0.00_ ;_ [$€-2]\ * \-#,##0.00_ ;_ [$€-2]\ * &quot;-&quot;??_ "/>
    <numFmt numFmtId="195" formatCode="_(* #,##0_);_(* \(#,##0\);_(* &quot;-&quot;??_);_(@_)"/>
    <numFmt numFmtId="196" formatCode="_-* #,##0.0\ _€_-;\-* #,##0.0\ _€_-;_-* &quot;-&quot;?\ _€_-;_-@_-"/>
    <numFmt numFmtId="197" formatCode="_-* #,##0\ _D_M_-;\-* #,##0\ _D_M_-;_-* &quot;-&quot;??\ _D_M_-;_-@_-"/>
    <numFmt numFmtId="198" formatCode="_-&quot;$&quot;* #,##0.00_-;\-&quot;$&quot;* #,##0.00_-;_-&quot;$&quot;* &quot;-&quot;??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0" tint="-0.249977111117893"/>
      <name val="Century Gothic"/>
      <family val="2"/>
    </font>
    <font>
      <sz val="12"/>
      <color theme="0"/>
      <name val="Century Gothic"/>
      <family val="2"/>
    </font>
    <font>
      <sz val="10"/>
      <name val="Arial"/>
      <family val="2"/>
    </font>
    <font>
      <sz val="16"/>
      <color theme="0"/>
      <name val="Century Gothic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SwitzerlandLight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name val="Century Gothic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宋体"/>
      <charset val="134"/>
    </font>
    <font>
      <sz val="14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entury Gothicc"/>
    </font>
    <font>
      <sz val="12"/>
      <color theme="0"/>
      <name val="Century Gothicc"/>
    </font>
    <font>
      <sz val="14"/>
      <color theme="0"/>
      <name val="Century Gothicc"/>
    </font>
    <font>
      <b/>
      <sz val="11"/>
      <color theme="1"/>
      <name val="Century Gothicc"/>
    </font>
    <font>
      <sz val="11"/>
      <color rgb="FF000000"/>
      <name val="Century Gothicc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31869B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19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23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4" borderId="0" applyNumberFormat="0" applyBorder="0" applyAlignment="0" applyProtection="0"/>
    <xf numFmtId="0" fontId="36" fillId="38" borderId="0" applyNumberFormat="0" applyBorder="0" applyAlignment="0" applyProtection="0"/>
    <xf numFmtId="172" fontId="37" fillId="0" borderId="0">
      <alignment vertical="top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5" borderId="21" applyNumberFormat="0" applyAlignment="0" applyProtection="0"/>
    <xf numFmtId="173" fontId="23" fillId="0" borderId="0" applyFill="0" applyBorder="0" applyAlignment="0" applyProtection="0"/>
    <xf numFmtId="174" fontId="41" fillId="0" borderId="0">
      <protection locked="0"/>
    </xf>
    <xf numFmtId="0" fontId="23" fillId="0" borderId="0"/>
    <xf numFmtId="175" fontId="23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7" fontId="41" fillId="0" borderId="0">
      <protection locked="0"/>
    </xf>
    <xf numFmtId="177" fontId="41" fillId="0" borderId="0">
      <protection locked="0"/>
    </xf>
    <xf numFmtId="177" fontId="44" fillId="0" borderId="0">
      <protection locked="0"/>
    </xf>
    <xf numFmtId="177" fontId="41" fillId="0" borderId="0">
      <protection locked="0"/>
    </xf>
    <xf numFmtId="177" fontId="41" fillId="0" borderId="0">
      <protection locked="0"/>
    </xf>
    <xf numFmtId="177" fontId="41" fillId="0" borderId="0">
      <protection locked="0"/>
    </xf>
    <xf numFmtId="177" fontId="44" fillId="0" borderId="0">
      <protection locked="0"/>
    </xf>
    <xf numFmtId="178" fontId="23" fillId="0" borderId="0" applyFill="0" applyBorder="0" applyAlignment="0" applyProtection="0"/>
    <xf numFmtId="2" fontId="23" fillId="0" borderId="0" applyFill="0" applyBorder="0" applyAlignment="0" applyProtection="0"/>
    <xf numFmtId="179" fontId="41" fillId="0" borderId="0">
      <protection locked="0"/>
    </xf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180" fontId="48" fillId="0" borderId="0">
      <protection locked="0"/>
    </xf>
    <xf numFmtId="180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34" fillId="0" borderId="0" applyAlignment="0">
      <alignment horizontal="left"/>
    </xf>
    <xf numFmtId="17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175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53" fillId="0" borderId="0" applyFont="0" applyFill="0" applyBorder="0" applyAlignment="0" applyProtection="0"/>
    <xf numFmtId="181" fontId="23" fillId="0" borderId="0" applyFill="0" applyBorder="0" applyAlignment="0" applyProtection="0"/>
    <xf numFmtId="189" fontId="23" fillId="0" borderId="0" applyFill="0" applyBorder="0" applyAlignment="0" applyProtection="0"/>
    <xf numFmtId="0" fontId="29" fillId="0" borderId="0"/>
    <xf numFmtId="0" fontId="23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53" fillId="0" borderId="0"/>
    <xf numFmtId="0" fontId="55" fillId="0" borderId="0"/>
    <xf numFmtId="0" fontId="32" fillId="0" borderId="0"/>
    <xf numFmtId="0" fontId="56" fillId="55" borderId="25" applyNumberFormat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190" fontId="23" fillId="0" borderId="0" applyFill="0" applyBorder="0" applyAlignment="0" applyProtection="0"/>
    <xf numFmtId="3" fontId="23" fillId="0" borderId="0" applyFill="0" applyBorder="0" applyAlignment="0" applyProtection="0"/>
    <xf numFmtId="191" fontId="55" fillId="0" borderId="0" applyFont="0" applyFill="0" applyBorder="0" applyAlignment="0" applyProtection="0"/>
    <xf numFmtId="0" fontId="55" fillId="0" borderId="26" applyNumberFormat="0" applyFont="0" applyFill="0" applyAlignment="0" applyProtection="0"/>
    <xf numFmtId="0" fontId="55" fillId="0" borderId="16" applyNumberFormat="0" applyFont="0" applyFill="0" applyAlignment="0" applyProtection="0"/>
    <xf numFmtId="0" fontId="55" fillId="0" borderId="17" applyNumberFormat="0" applyFont="0" applyFill="0" applyAlignment="0" applyProtection="0"/>
    <xf numFmtId="0" fontId="55" fillId="0" borderId="18" applyNumberFormat="0" applyFont="0" applyFill="0" applyAlignment="0" applyProtection="0"/>
    <xf numFmtId="0" fontId="55" fillId="0" borderId="11" applyNumberFormat="0" applyFont="0" applyFill="0" applyAlignment="0" applyProtection="0"/>
    <xf numFmtId="0" fontId="55" fillId="56" borderId="0" applyNumberFormat="0" applyFont="0" applyBorder="0" applyAlignment="0" applyProtection="0"/>
    <xf numFmtId="0" fontId="55" fillId="0" borderId="27" applyNumberFormat="0" applyFont="0" applyFill="0" applyAlignment="0" applyProtection="0"/>
    <xf numFmtId="0" fontId="55" fillId="0" borderId="28" applyNumberFormat="0" applyFont="0" applyFill="0" applyAlignment="0" applyProtection="0"/>
    <xf numFmtId="46" fontId="5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19" applyNumberFormat="0" applyFont="0" applyFill="0" applyAlignment="0" applyProtection="0"/>
    <xf numFmtId="0" fontId="55" fillId="0" borderId="10" applyNumberFormat="0" applyFont="0" applyFill="0" applyAlignment="0" applyProtection="0"/>
    <xf numFmtId="0" fontId="55" fillId="0" borderId="20" applyNumberFormat="0" applyFont="0" applyFill="0" applyAlignment="0" applyProtection="0"/>
    <xf numFmtId="0" fontId="55" fillId="0" borderId="29" applyNumberFormat="0" applyFont="0" applyFill="0" applyAlignment="0" applyProtection="0"/>
    <xf numFmtId="0" fontId="55" fillId="0" borderId="20" applyNumberFormat="0" applyFont="0" applyFill="0" applyAlignment="0" applyProtection="0"/>
    <xf numFmtId="0" fontId="55" fillId="0" borderId="0" applyNumberFormat="0" applyFont="0" applyFill="0" applyBorder="0" applyProtection="0">
      <alignment horizont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55" fillId="56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15" applyNumberFormat="0" applyFont="0" applyFill="0" applyAlignment="0" applyProtection="0"/>
    <xf numFmtId="0" fontId="55" fillId="0" borderId="30" applyNumberFormat="0" applyFont="0" applyFill="0" applyAlignment="0" applyProtection="0"/>
    <xf numFmtId="192" fontId="55" fillId="0" borderId="0" applyFont="0" applyFill="0" applyBorder="0" applyAlignment="0" applyProtection="0"/>
    <xf numFmtId="0" fontId="55" fillId="0" borderId="31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12" applyNumberFormat="0" applyFont="0" applyFill="0" applyAlignment="0" applyProtection="0"/>
    <xf numFmtId="0" fontId="55" fillId="0" borderId="13" applyNumberFormat="0" applyFont="0" applyFill="0" applyAlignment="0" applyProtection="0"/>
    <xf numFmtId="0" fontId="55" fillId="0" borderId="14" applyNumberFormat="0" applyFont="0" applyFill="0" applyAlignment="0" applyProtection="0"/>
    <xf numFmtId="0" fontId="23" fillId="0" borderId="0" applyNumberFormat="0"/>
    <xf numFmtId="0" fontId="61" fillId="0" borderId="0" applyNumberFormat="0" applyFill="0" applyBorder="0" applyAlignment="0" applyProtection="0"/>
    <xf numFmtId="185" fontId="23" fillId="0" borderId="0" applyFont="0" applyFill="0" applyBorder="0" applyAlignment="0" applyProtection="0"/>
    <xf numFmtId="0" fontId="62" fillId="0" borderId="0" applyProtection="0"/>
    <xf numFmtId="193" fontId="62" fillId="0" borderId="0" applyProtection="0"/>
    <xf numFmtId="0" fontId="63" fillId="0" borderId="0" applyProtection="0"/>
    <xf numFmtId="0" fontId="64" fillId="0" borderId="0" applyProtection="0"/>
    <xf numFmtId="0" fontId="62" fillId="0" borderId="33" applyProtection="0"/>
    <xf numFmtId="0" fontId="62" fillId="0" borderId="0"/>
    <xf numFmtId="10" fontId="62" fillId="0" borderId="0" applyProtection="0"/>
    <xf numFmtId="0" fontId="62" fillId="0" borderId="0"/>
    <xf numFmtId="2" fontId="62" fillId="0" borderId="0" applyProtection="0"/>
    <xf numFmtId="4" fontId="62" fillId="0" borderId="0" applyProtection="0"/>
    <xf numFmtId="0" fontId="65" fillId="0" borderId="0"/>
    <xf numFmtId="171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4" borderId="0" applyNumberFormat="0" applyBorder="0" applyAlignment="0" applyProtection="0"/>
    <xf numFmtId="0" fontId="36" fillId="38" borderId="0" applyNumberFormat="0" applyBorder="0" applyAlignment="0" applyProtection="0"/>
    <xf numFmtId="0" fontId="40" fillId="55" borderId="21" applyNumberFormat="0" applyAlignment="0" applyProtection="0"/>
    <xf numFmtId="19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6" fillId="55" borderId="25" applyNumberFormat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151">
    <xf numFmtId="0" fontId="0" fillId="0" borderId="0" xfId="0"/>
    <xf numFmtId="0" fontId="0" fillId="33" borderId="0" xfId="0" applyFill="1"/>
    <xf numFmtId="0" fontId="0" fillId="34" borderId="0" xfId="0" applyFill="1"/>
    <xf numFmtId="0" fontId="18" fillId="35" borderId="0" xfId="0" applyFont="1" applyFill="1"/>
    <xf numFmtId="0" fontId="19" fillId="35" borderId="0" xfId="0" applyFont="1" applyFill="1"/>
    <xf numFmtId="0" fontId="19" fillId="34" borderId="0" xfId="0" applyFont="1" applyFill="1"/>
    <xf numFmtId="0" fontId="19" fillId="35" borderId="0" xfId="0" applyFont="1" applyFill="1"/>
    <xf numFmtId="0" fontId="19" fillId="35" borderId="0" xfId="0" applyFont="1" applyFill="1" applyAlignment="1">
      <alignment horizontal="center"/>
    </xf>
    <xf numFmtId="0" fontId="19" fillId="35" borderId="0" xfId="0" applyFont="1" applyFill="1" applyAlignment="1"/>
    <xf numFmtId="168" fontId="19" fillId="34" borderId="0" xfId="1" applyNumberFormat="1" applyFont="1" applyFill="1"/>
    <xf numFmtId="0" fontId="19" fillId="0" borderId="0" xfId="0" applyFont="1"/>
    <xf numFmtId="0" fontId="19" fillId="36" borderId="0" xfId="0" applyFont="1" applyFill="1"/>
    <xf numFmtId="0" fontId="19" fillId="36" borderId="0" xfId="0" applyFont="1" applyFill="1" applyAlignment="1">
      <alignment horizontal="center"/>
    </xf>
    <xf numFmtId="0" fontId="19" fillId="36" borderId="0" xfId="0" applyFont="1" applyFill="1" applyAlignment="1"/>
    <xf numFmtId="17" fontId="20" fillId="34" borderId="0" xfId="0" applyNumberFormat="1" applyFont="1" applyFill="1" applyBorder="1" applyAlignment="1">
      <alignment horizontal="center"/>
    </xf>
    <xf numFmtId="168" fontId="20" fillId="34" borderId="0" xfId="1" applyNumberFormat="1" applyFont="1" applyFill="1"/>
    <xf numFmtId="0" fontId="21" fillId="57" borderId="0" xfId="0" applyFont="1" applyFill="1" applyAlignment="1">
      <alignment vertical="center"/>
    </xf>
    <xf numFmtId="0" fontId="24" fillId="57" borderId="0" xfId="0" applyFont="1" applyFill="1" applyAlignment="1">
      <alignment vertical="center"/>
    </xf>
    <xf numFmtId="0" fontId="19" fillId="57" borderId="0" xfId="0" applyFont="1" applyFill="1" applyAlignment="1"/>
    <xf numFmtId="0" fontId="19" fillId="57" borderId="0" xfId="0" applyFont="1" applyFill="1" applyAlignment="1">
      <alignment horizontal="center"/>
    </xf>
    <xf numFmtId="0" fontId="19" fillId="57" borderId="0" xfId="0" applyFont="1" applyFill="1"/>
    <xf numFmtId="0" fontId="66" fillId="36" borderId="0" xfId="0" applyFont="1" applyFill="1" applyAlignment="1">
      <alignment vertical="center"/>
    </xf>
    <xf numFmtId="0" fontId="0" fillId="34" borderId="0" xfId="0" applyFill="1"/>
    <xf numFmtId="168" fontId="0" fillId="34" borderId="0" xfId="0" applyNumberFormat="1" applyFill="1"/>
    <xf numFmtId="166" fontId="0" fillId="34" borderId="0" xfId="0" applyNumberFormat="1" applyFill="1"/>
    <xf numFmtId="0" fontId="20" fillId="34" borderId="0" xfId="0" applyFont="1" applyFill="1" applyBorder="1" applyAlignment="1">
      <alignment horizontal="center"/>
    </xf>
    <xf numFmtId="195" fontId="20" fillId="34" borderId="0" xfId="322" applyNumberFormat="1" applyFont="1" applyFill="1" applyBorder="1" applyAlignment="1">
      <alignment horizontal="center"/>
    </xf>
    <xf numFmtId="0" fontId="19" fillId="34" borderId="0" xfId="0" applyFont="1" applyFill="1" applyBorder="1"/>
    <xf numFmtId="195" fontId="19" fillId="34" borderId="0" xfId="322" applyNumberFormat="1" applyFont="1" applyFill="1" applyBorder="1"/>
    <xf numFmtId="0" fontId="20" fillId="34" borderId="0" xfId="0" applyFont="1" applyFill="1" applyBorder="1"/>
    <xf numFmtId="195" fontId="20" fillId="34" borderId="0" xfId="322" applyNumberFormat="1" applyFont="1" applyFill="1" applyBorder="1"/>
    <xf numFmtId="0" fontId="20" fillId="34" borderId="34" xfId="0" applyFont="1" applyFill="1" applyBorder="1" applyAlignment="1">
      <alignment horizontal="center"/>
    </xf>
    <xf numFmtId="195" fontId="20" fillId="34" borderId="34" xfId="322" applyNumberFormat="1" applyFont="1" applyFill="1" applyBorder="1" applyAlignment="1">
      <alignment horizontal="center"/>
    </xf>
    <xf numFmtId="0" fontId="19" fillId="34" borderId="34" xfId="0" applyFont="1" applyFill="1" applyBorder="1"/>
    <xf numFmtId="195" fontId="19" fillId="34" borderId="34" xfId="322" applyNumberFormat="1" applyFont="1" applyFill="1" applyBorder="1"/>
    <xf numFmtId="0" fontId="20" fillId="34" borderId="34" xfId="0" applyFont="1" applyFill="1" applyBorder="1"/>
    <xf numFmtId="195" fontId="20" fillId="34" borderId="34" xfId="322" applyNumberFormat="1" applyFont="1" applyFill="1" applyBorder="1"/>
    <xf numFmtId="0" fontId="20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168" fontId="20" fillId="34" borderId="0" xfId="0" applyNumberFormat="1" applyFont="1" applyFill="1" applyBorder="1"/>
    <xf numFmtId="17" fontId="20" fillId="34" borderId="34" xfId="0" applyNumberFormat="1" applyFont="1" applyFill="1" applyBorder="1" applyAlignment="1">
      <alignment horizontal="center"/>
    </xf>
    <xf numFmtId="168" fontId="19" fillId="34" borderId="0" xfId="1" applyNumberFormat="1" applyFont="1" applyFill="1" applyBorder="1"/>
    <xf numFmtId="0" fontId="19" fillId="34" borderId="0" xfId="0" applyFont="1" applyFill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20" fillId="34" borderId="0" xfId="0" applyFont="1" applyFill="1"/>
    <xf numFmtId="168" fontId="19" fillId="34" borderId="0" xfId="0" applyNumberFormat="1" applyFont="1" applyFill="1"/>
    <xf numFmtId="0" fontId="22" fillId="36" borderId="0" xfId="0" applyFont="1" applyFill="1" applyAlignment="1">
      <alignment horizontal="left" vertical="center" indent="2"/>
    </xf>
    <xf numFmtId="0" fontId="19" fillId="34" borderId="0" xfId="0" applyFont="1" applyFill="1" applyBorder="1" applyAlignment="1">
      <alignment horizontal="center"/>
    </xf>
    <xf numFmtId="195" fontId="20" fillId="34" borderId="0" xfId="0" applyNumberFormat="1" applyFont="1" applyFill="1"/>
    <xf numFmtId="168" fontId="0" fillId="34" borderId="0" xfId="1" applyNumberFormat="1" applyFont="1" applyFill="1"/>
    <xf numFmtId="14" fontId="0" fillId="34" borderId="0" xfId="0" applyNumberFormat="1" applyFill="1"/>
    <xf numFmtId="0" fontId="69" fillId="34" borderId="0" xfId="0" applyFont="1" applyFill="1"/>
    <xf numFmtId="0" fontId="69" fillId="0" borderId="0" xfId="0" applyFont="1"/>
    <xf numFmtId="0" fontId="69" fillId="36" borderId="0" xfId="0" applyFont="1" applyFill="1"/>
    <xf numFmtId="0" fontId="69" fillId="36" borderId="0" xfId="0" applyFont="1" applyFill="1" applyAlignment="1">
      <alignment horizontal="center"/>
    </xf>
    <xf numFmtId="0" fontId="69" fillId="36" borderId="0" xfId="0" applyFont="1" applyFill="1" applyAlignment="1"/>
    <xf numFmtId="0" fontId="71" fillId="36" borderId="0" xfId="0" applyFont="1" applyFill="1" applyAlignment="1">
      <alignment vertical="center"/>
    </xf>
    <xf numFmtId="0" fontId="70" fillId="36" borderId="0" xfId="0" applyFont="1" applyFill="1" applyAlignment="1">
      <alignment horizontal="left" vertical="center" indent="2"/>
    </xf>
    <xf numFmtId="17" fontId="72" fillId="34" borderId="0" xfId="0" applyNumberFormat="1" applyFont="1" applyFill="1" applyBorder="1" applyAlignment="1">
      <alignment horizontal="center"/>
    </xf>
    <xf numFmtId="195" fontId="72" fillId="34" borderId="0" xfId="322" applyNumberFormat="1" applyFont="1" applyFill="1" applyBorder="1" applyAlignment="1">
      <alignment horizontal="center"/>
    </xf>
    <xf numFmtId="0" fontId="69" fillId="34" borderId="0" xfId="0" applyFont="1" applyFill="1" applyBorder="1"/>
    <xf numFmtId="14" fontId="69" fillId="34" borderId="0" xfId="0" applyNumberFormat="1" applyFont="1" applyFill="1"/>
    <xf numFmtId="168" fontId="69" fillId="34" borderId="0" xfId="1" applyNumberFormat="1" applyFont="1" applyFill="1"/>
    <xf numFmtId="195" fontId="69" fillId="34" borderId="0" xfId="322" applyNumberFormat="1" applyFont="1" applyFill="1" applyBorder="1" applyAlignment="1">
      <alignment horizontal="center"/>
    </xf>
    <xf numFmtId="195" fontId="69" fillId="34" borderId="0" xfId="322" applyNumberFormat="1" applyFont="1" applyFill="1" applyBorder="1"/>
    <xf numFmtId="0" fontId="69" fillId="34" borderId="34" xfId="0" applyFont="1" applyFill="1" applyBorder="1"/>
    <xf numFmtId="3" fontId="73" fillId="34" borderId="0" xfId="0" applyNumberFormat="1" applyFont="1" applyFill="1" applyBorder="1" applyAlignment="1">
      <alignment horizontal="right" vertical="center"/>
    </xf>
    <xf numFmtId="168" fontId="72" fillId="34" borderId="0" xfId="0" applyNumberFormat="1" applyFont="1" applyFill="1" applyBorder="1"/>
    <xf numFmtId="14" fontId="69" fillId="34" borderId="34" xfId="0" applyNumberFormat="1" applyFont="1" applyFill="1" applyBorder="1"/>
    <xf numFmtId="168" fontId="69" fillId="34" borderId="34" xfId="1" applyNumberFormat="1" applyFont="1" applyFill="1" applyBorder="1"/>
    <xf numFmtId="0" fontId="72" fillId="34" borderId="0" xfId="0" applyFont="1" applyFill="1"/>
    <xf numFmtId="168" fontId="72" fillId="34" borderId="0" xfId="1" applyNumberFormat="1" applyFont="1" applyFill="1"/>
    <xf numFmtId="0" fontId="72" fillId="34" borderId="0" xfId="0" applyFont="1" applyFill="1" applyAlignment="1">
      <alignment horizontal="center"/>
    </xf>
    <xf numFmtId="10" fontId="72" fillId="34" borderId="0" xfId="23306" applyNumberFormat="1" applyFont="1" applyFill="1"/>
    <xf numFmtId="9" fontId="69" fillId="34" borderId="0" xfId="0" applyNumberFormat="1" applyFont="1" applyFill="1"/>
    <xf numFmtId="168" fontId="69" fillId="34" borderId="0" xfId="0" applyNumberFormat="1" applyFont="1" applyFill="1"/>
    <xf numFmtId="168" fontId="69" fillId="34" borderId="34" xfId="0" applyNumberFormat="1" applyFont="1" applyFill="1" applyBorder="1"/>
    <xf numFmtId="168" fontId="72" fillId="34" borderId="0" xfId="0" applyNumberFormat="1" applyFont="1" applyFill="1"/>
    <xf numFmtId="10" fontId="69" fillId="34" borderId="0" xfId="23306" applyNumberFormat="1" applyFont="1" applyFill="1"/>
    <xf numFmtId="0" fontId="22" fillId="36" borderId="0" xfId="0" applyFont="1" applyFill="1" applyAlignment="1">
      <alignment horizontal="left" vertical="center" indent="2"/>
    </xf>
    <xf numFmtId="0" fontId="22" fillId="36" borderId="0" xfId="0" applyFont="1" applyFill="1" applyAlignment="1">
      <alignment horizontal="left" vertical="center" indent="2"/>
    </xf>
    <xf numFmtId="195" fontId="19" fillId="34" borderId="0" xfId="0" applyNumberFormat="1" applyFont="1" applyFill="1"/>
    <xf numFmtId="0" fontId="74" fillId="34" borderId="0" xfId="0" applyFont="1" applyFill="1" applyBorder="1" applyAlignment="1">
      <alignment horizontal="left" vertical="center"/>
    </xf>
    <xf numFmtId="168" fontId="20" fillId="34" borderId="0" xfId="0" applyNumberFormat="1" applyFont="1" applyFill="1"/>
    <xf numFmtId="164" fontId="75" fillId="34" borderId="35" xfId="178" applyNumberFormat="1" applyFont="1" applyFill="1" applyBorder="1" applyAlignment="1">
      <alignment horizontal="center" vertical="center"/>
    </xf>
    <xf numFmtId="0" fontId="76" fillId="34" borderId="35" xfId="244" applyFont="1" applyFill="1" applyBorder="1" applyAlignment="1">
      <alignment horizontal="center" vertical="center"/>
    </xf>
    <xf numFmtId="9" fontId="76" fillId="34" borderId="35" xfId="1226" applyFont="1" applyFill="1" applyBorder="1" applyAlignment="1">
      <alignment horizontal="center" vertical="center"/>
    </xf>
    <xf numFmtId="164" fontId="76" fillId="34" borderId="35" xfId="178" applyNumberFormat="1" applyFont="1" applyFill="1" applyBorder="1" applyAlignment="1">
      <alignment horizontal="center" vertical="center"/>
    </xf>
    <xf numFmtId="164" fontId="75" fillId="34" borderId="0" xfId="178" applyNumberFormat="1" applyFont="1" applyFill="1" applyBorder="1" applyAlignment="1">
      <alignment horizontal="center" vertical="center"/>
    </xf>
    <xf numFmtId="168" fontId="19" fillId="34" borderId="0" xfId="0" applyNumberFormat="1" applyFont="1" applyFill="1" applyBorder="1"/>
    <xf numFmtId="168" fontId="20" fillId="34" borderId="35" xfId="1" applyNumberFormat="1" applyFont="1" applyFill="1" applyBorder="1"/>
    <xf numFmtId="166" fontId="19" fillId="34" borderId="0" xfId="1" applyFont="1" applyFill="1"/>
    <xf numFmtId="196" fontId="19" fillId="34" borderId="0" xfId="0" applyNumberFormat="1" applyFont="1" applyFill="1"/>
    <xf numFmtId="166" fontId="19" fillId="34" borderId="0" xfId="0" applyNumberFormat="1" applyFont="1" applyFill="1"/>
    <xf numFmtId="0" fontId="22" fillId="36" borderId="0" xfId="0" applyFont="1" applyFill="1" applyAlignment="1">
      <alignment horizontal="left" vertical="center" indent="2"/>
    </xf>
    <xf numFmtId="0" fontId="19" fillId="34" borderId="35" xfId="0" applyFont="1" applyFill="1" applyBorder="1"/>
    <xf numFmtId="0" fontId="20" fillId="34" borderId="35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left"/>
    </xf>
    <xf numFmtId="0" fontId="22" fillId="36" borderId="0" xfId="0" applyFont="1" applyFill="1" applyAlignment="1">
      <alignment vertical="center"/>
    </xf>
    <xf numFmtId="0" fontId="22" fillId="36" borderId="0" xfId="0" applyFont="1" applyFill="1" applyAlignment="1">
      <alignment horizontal="left" vertical="center" indent="2"/>
    </xf>
    <xf numFmtId="9" fontId="75" fillId="34" borderId="35" xfId="23306" applyFont="1" applyFill="1" applyBorder="1" applyAlignment="1">
      <alignment horizontal="center" vertical="center"/>
    </xf>
    <xf numFmtId="0" fontId="77" fillId="34" borderId="0" xfId="0" applyFont="1" applyFill="1"/>
    <xf numFmtId="17" fontId="78" fillId="34" borderId="0" xfId="0" applyNumberFormat="1" applyFont="1" applyFill="1" applyBorder="1" applyAlignment="1">
      <alignment horizontal="center"/>
    </xf>
    <xf numFmtId="0" fontId="79" fillId="34" borderId="34" xfId="0" applyFont="1" applyFill="1" applyBorder="1"/>
    <xf numFmtId="17" fontId="79" fillId="34" borderId="34" xfId="0" applyNumberFormat="1" applyFont="1" applyFill="1" applyBorder="1"/>
    <xf numFmtId="17" fontId="79" fillId="34" borderId="34" xfId="0" applyNumberFormat="1" applyFont="1" applyFill="1" applyBorder="1" applyAlignment="1">
      <alignment horizontal="center"/>
    </xf>
    <xf numFmtId="0" fontId="79" fillId="34" borderId="0" xfId="0" applyFont="1" applyFill="1" applyBorder="1"/>
    <xf numFmtId="17" fontId="79" fillId="34" borderId="0" xfId="0" applyNumberFormat="1" applyFont="1" applyFill="1" applyBorder="1"/>
    <xf numFmtId="17" fontId="79" fillId="34" borderId="0" xfId="0" applyNumberFormat="1" applyFont="1" applyFill="1" applyBorder="1" applyAlignment="1">
      <alignment horizontal="center"/>
    </xf>
    <xf numFmtId="17" fontId="78" fillId="34" borderId="0" xfId="0" applyNumberFormat="1" applyFont="1" applyFill="1"/>
    <xf numFmtId="168" fontId="78" fillId="34" borderId="0" xfId="0" applyNumberFormat="1" applyFont="1" applyFill="1" applyBorder="1"/>
    <xf numFmtId="0" fontId="79" fillId="34" borderId="0" xfId="0" applyFont="1" applyFill="1"/>
    <xf numFmtId="168" fontId="79" fillId="34" borderId="0" xfId="1" applyNumberFormat="1" applyFont="1" applyFill="1"/>
    <xf numFmtId="168" fontId="79" fillId="34" borderId="0" xfId="1" applyNumberFormat="1" applyFont="1" applyFill="1" applyAlignment="1">
      <alignment horizontal="center"/>
    </xf>
    <xf numFmtId="0" fontId="78" fillId="34" borderId="0" xfId="0" applyFont="1" applyFill="1"/>
    <xf numFmtId="168" fontId="78" fillId="34" borderId="0" xfId="1" applyNumberFormat="1" applyFont="1" applyFill="1"/>
    <xf numFmtId="0" fontId="78" fillId="34" borderId="34" xfId="0" applyFont="1" applyFill="1" applyBorder="1"/>
    <xf numFmtId="168" fontId="79" fillId="34" borderId="34" xfId="0" applyNumberFormat="1" applyFont="1" applyFill="1" applyBorder="1"/>
    <xf numFmtId="17" fontId="78" fillId="34" borderId="34" xfId="0" applyNumberFormat="1" applyFont="1" applyFill="1" applyBorder="1"/>
    <xf numFmtId="9" fontId="78" fillId="34" borderId="34" xfId="23306" applyFont="1" applyFill="1" applyBorder="1"/>
    <xf numFmtId="168" fontId="78" fillId="34" borderId="34" xfId="1" applyNumberFormat="1" applyFont="1" applyFill="1" applyBorder="1"/>
    <xf numFmtId="17" fontId="79" fillId="34" borderId="0" xfId="0" applyNumberFormat="1" applyFont="1" applyFill="1"/>
    <xf numFmtId="0" fontId="78" fillId="34" borderId="0" xfId="0" applyFont="1" applyFill="1" applyBorder="1" applyAlignment="1">
      <alignment horizontal="left"/>
    </xf>
    <xf numFmtId="0" fontId="78" fillId="34" borderId="34" xfId="0" applyFont="1" applyFill="1" applyBorder="1" applyAlignment="1">
      <alignment horizontal="center"/>
    </xf>
    <xf numFmtId="168" fontId="79" fillId="34" borderId="34" xfId="1" applyNumberFormat="1" applyFont="1" applyFill="1" applyBorder="1"/>
    <xf numFmtId="0" fontId="78" fillId="34" borderId="0" xfId="0" applyFont="1" applyFill="1" applyBorder="1" applyAlignment="1">
      <alignment horizontal="center"/>
    </xf>
    <xf numFmtId="168" fontId="79" fillId="34" borderId="34" xfId="1" applyNumberFormat="1" applyFont="1" applyFill="1" applyBorder="1" applyAlignment="1">
      <alignment horizontal="center"/>
    </xf>
    <xf numFmtId="0" fontId="78" fillId="34" borderId="0" xfId="0" applyFont="1" applyFill="1" applyBorder="1"/>
    <xf numFmtId="195" fontId="78" fillId="34" borderId="34" xfId="322" applyNumberFormat="1" applyFont="1" applyFill="1" applyBorder="1"/>
    <xf numFmtId="195" fontId="78" fillId="34" borderId="0" xfId="322" applyNumberFormat="1" applyFont="1" applyFill="1" applyBorder="1"/>
    <xf numFmtId="195" fontId="79" fillId="34" borderId="34" xfId="322" applyNumberFormat="1" applyFont="1" applyFill="1" applyBorder="1"/>
    <xf numFmtId="17" fontId="78" fillId="34" borderId="0" xfId="0" applyNumberFormat="1" applyFont="1" applyFill="1" applyBorder="1"/>
    <xf numFmtId="168" fontId="78" fillId="34" borderId="0" xfId="1" applyNumberFormat="1" applyFont="1" applyFill="1" applyBorder="1"/>
    <xf numFmtId="168" fontId="79" fillId="34" borderId="0" xfId="1" applyNumberFormat="1" applyFont="1" applyFill="1" applyBorder="1"/>
    <xf numFmtId="168" fontId="79" fillId="34" borderId="0" xfId="0" applyNumberFormat="1" applyFont="1" applyFill="1" applyBorder="1"/>
    <xf numFmtId="168" fontId="78" fillId="34" borderId="0" xfId="0" applyNumberFormat="1" applyFont="1" applyFill="1"/>
    <xf numFmtId="168" fontId="79" fillId="34" borderId="0" xfId="0" applyNumberFormat="1" applyFont="1" applyFill="1"/>
    <xf numFmtId="197" fontId="23" fillId="34" borderId="0" xfId="1" applyNumberFormat="1" applyFont="1" applyFill="1"/>
    <xf numFmtId="166" fontId="69" fillId="34" borderId="0" xfId="1" applyFont="1" applyFill="1"/>
    <xf numFmtId="166" fontId="69" fillId="34" borderId="0" xfId="0" applyNumberFormat="1" applyFont="1" applyFill="1"/>
    <xf numFmtId="9" fontId="19" fillId="34" borderId="35" xfId="0" applyNumberFormat="1" applyFont="1" applyFill="1" applyBorder="1"/>
    <xf numFmtId="166" fontId="20" fillId="34" borderId="0" xfId="1" applyNumberFormat="1" applyFont="1" applyFill="1"/>
    <xf numFmtId="3" fontId="19" fillId="34" borderId="0" xfId="0" applyNumberFormat="1" applyFont="1" applyFill="1"/>
    <xf numFmtId="3" fontId="0" fillId="34" borderId="0" xfId="0" applyNumberFormat="1" applyFill="1"/>
    <xf numFmtId="10" fontId="0" fillId="34" borderId="0" xfId="23306" applyNumberFormat="1" applyFont="1" applyFill="1"/>
    <xf numFmtId="0" fontId="0" fillId="34" borderId="34" xfId="0" applyFill="1" applyBorder="1"/>
    <xf numFmtId="17" fontId="78" fillId="34" borderId="34" xfId="0" applyNumberFormat="1" applyFont="1" applyFill="1" applyBorder="1" applyAlignment="1">
      <alignment horizontal="center"/>
    </xf>
    <xf numFmtId="17" fontId="20" fillId="34" borderId="36" xfId="0" applyNumberFormat="1" applyFont="1" applyFill="1" applyBorder="1" applyAlignment="1">
      <alignment horizontal="center"/>
    </xf>
    <xf numFmtId="17" fontId="20" fillId="34" borderId="37" xfId="0" applyNumberFormat="1" applyFont="1" applyFill="1" applyBorder="1" applyAlignment="1">
      <alignment horizontal="center"/>
    </xf>
    <xf numFmtId="0" fontId="22" fillId="36" borderId="0" xfId="0" applyFont="1" applyFill="1" applyAlignment="1">
      <alignment horizontal="left" vertical="center" indent="2"/>
    </xf>
    <xf numFmtId="0" fontId="70" fillId="36" borderId="0" xfId="0" applyFont="1" applyFill="1" applyAlignment="1">
      <alignment horizontal="left" vertical="center" indent="2"/>
    </xf>
  </cellXfs>
  <cellStyles count="23319">
    <cellStyle name="20% - Accent1" xfId="250"/>
    <cellStyle name="20% - Accent1 2" xfId="1191"/>
    <cellStyle name="20% - Accent2" xfId="251"/>
    <cellStyle name="20% - Accent2 2" xfId="1192"/>
    <cellStyle name="20% - Accent3" xfId="252"/>
    <cellStyle name="20% - Accent3 2" xfId="1193"/>
    <cellStyle name="20% - Accent4" xfId="253"/>
    <cellStyle name="20% - Accent4 2" xfId="1194"/>
    <cellStyle name="20% - Accent5" xfId="254"/>
    <cellStyle name="20% - Accent5 2" xfId="1195"/>
    <cellStyle name="20% - Accent6" xfId="255"/>
    <cellStyle name="20% - Accent6 2" xfId="1196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256"/>
    <cellStyle name="40% - Accent1 2" xfId="1197"/>
    <cellStyle name="40% - Accent2" xfId="257"/>
    <cellStyle name="40% - Accent2 2" xfId="1198"/>
    <cellStyle name="40% - Accent3" xfId="258"/>
    <cellStyle name="40% - Accent3 2" xfId="1199"/>
    <cellStyle name="40% - Accent4" xfId="259"/>
    <cellStyle name="40% - Accent4 2" xfId="1200"/>
    <cellStyle name="40% - Accent5" xfId="260"/>
    <cellStyle name="40% - Accent5 2" xfId="1201"/>
    <cellStyle name="40% - Accent6" xfId="261"/>
    <cellStyle name="40% - Accent6 2" xfId="1202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262"/>
    <cellStyle name="60% - Accent1 2" xfId="1203"/>
    <cellStyle name="60% - Accent2" xfId="263"/>
    <cellStyle name="60% - Accent2 2" xfId="1204"/>
    <cellStyle name="60% - Accent3" xfId="264"/>
    <cellStyle name="60% - Accent3 2" xfId="1205"/>
    <cellStyle name="60% - Accent4" xfId="265"/>
    <cellStyle name="60% - Accent4 2" xfId="1206"/>
    <cellStyle name="60% - Accent5" xfId="266"/>
    <cellStyle name="60% - Accent5 2" xfId="1207"/>
    <cellStyle name="60% - Accent6" xfId="267"/>
    <cellStyle name="60% - Accent6 2" xfId="1208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268"/>
    <cellStyle name="Accent1 2" xfId="1209"/>
    <cellStyle name="Accent2" xfId="269"/>
    <cellStyle name="Accent2 2" xfId="1210"/>
    <cellStyle name="Accent3" xfId="270"/>
    <cellStyle name="Accent3 2" xfId="1211"/>
    <cellStyle name="Accent4" xfId="271"/>
    <cellStyle name="Accent4 2" xfId="1212"/>
    <cellStyle name="Accent5" xfId="272"/>
    <cellStyle name="Accent5 2" xfId="1213"/>
    <cellStyle name="Accent6" xfId="273"/>
    <cellStyle name="Accent6 2" xfId="1214"/>
    <cellStyle name="Bad" xfId="274"/>
    <cellStyle name="Bad 2" xfId="1215"/>
    <cellStyle name="Bol-Data" xfId="275"/>
    <cellStyle name="Buena" xfId="7" builtinId="26" customBuiltin="1"/>
    <cellStyle name="Cabecera 1" xfId="276"/>
    <cellStyle name="Cabecera 2" xfId="277"/>
    <cellStyle name="Calculation" xfId="278"/>
    <cellStyle name="Calculation 2" xfId="1216"/>
    <cellStyle name="Cálculo" xfId="12" builtinId="22" customBuiltin="1"/>
    <cellStyle name="Celda de comprobación" xfId="14" builtinId="23" customBuiltin="1"/>
    <cellStyle name="Celda vinculada" xfId="13" builtinId="24" customBuiltin="1"/>
    <cellStyle name="Comma_SIMULADOR CANON" xfId="279"/>
    <cellStyle name="Date" xfId="280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stilo 1" xfId="281"/>
    <cellStyle name="Euro" xfId="282"/>
    <cellStyle name="Euro 2" xfId="283"/>
    <cellStyle name="Euro 3" xfId="284"/>
    <cellStyle name="Euro 4" xfId="285"/>
    <cellStyle name="Euro 5" xfId="286"/>
    <cellStyle name="Euro 6" xfId="287"/>
    <cellStyle name="Euro 7" xfId="1217"/>
    <cellStyle name="Explanatory Text" xfId="288"/>
    <cellStyle name="Explanatory Text 2" xfId="1218"/>
    <cellStyle name="F2" xfId="289"/>
    <cellStyle name="F3" xfId="290"/>
    <cellStyle name="F4" xfId="291"/>
    <cellStyle name="F5" xfId="292"/>
    <cellStyle name="F6" xfId="293"/>
    <cellStyle name="F7" xfId="294"/>
    <cellStyle name="F8" xfId="295"/>
    <cellStyle name="Fecha" xfId="296"/>
    <cellStyle name="Fijo" xfId="297"/>
    <cellStyle name="Fixed" xfId="298"/>
    <cellStyle name="Heading 1" xfId="299"/>
    <cellStyle name="Heading 1 2" xfId="1219"/>
    <cellStyle name="Heading 2" xfId="300"/>
    <cellStyle name="Heading 2 2" xfId="1220"/>
    <cellStyle name="Heading 3" xfId="301"/>
    <cellStyle name="Heading 3 2" xfId="1221"/>
    <cellStyle name="Heading1" xfId="302"/>
    <cellStyle name="Heading2" xfId="303"/>
    <cellStyle name="Hipervínculo 10" xfId="459" hidden="1"/>
    <cellStyle name="Hipervínculo 10" xfId="1472" hidden="1"/>
    <cellStyle name="Hipervínculo 10" xfId="2123" hidden="1"/>
    <cellStyle name="Hipervínculo 10" xfId="2351" hidden="1"/>
    <cellStyle name="Hipervínculo 10" xfId="3009" hidden="1"/>
    <cellStyle name="Hipervínculo 10" xfId="3692" hidden="1"/>
    <cellStyle name="Hipervínculo 10" xfId="4488" hidden="1"/>
    <cellStyle name="Hipervínculo 10" xfId="4786" hidden="1"/>
    <cellStyle name="Hipervínculo 10" xfId="3240" hidden="1"/>
    <cellStyle name="Hipervínculo 10" xfId="5733" hidden="1"/>
    <cellStyle name="Hipervínculo 10" xfId="6512" hidden="1"/>
    <cellStyle name="Hipervínculo 10" xfId="6844" hidden="1"/>
    <cellStyle name="Hipervínculo 10" xfId="7662" hidden="1"/>
    <cellStyle name="Hipervínculo 10" xfId="8361" hidden="1"/>
    <cellStyle name="Hipervínculo 10" xfId="9148" hidden="1"/>
    <cellStyle name="Hipervínculo 10" xfId="9477" hidden="1"/>
    <cellStyle name="Hipervínculo 10" xfId="8040" hidden="1"/>
    <cellStyle name="Hipervínculo 10" xfId="10552" hidden="1"/>
    <cellStyle name="Hipervínculo 10" xfId="11335" hidden="1"/>
    <cellStyle name="Hipervínculo 10" xfId="11633" hidden="1"/>
    <cellStyle name="Hipervínculo 10" xfId="10152" hidden="1"/>
    <cellStyle name="Hipervínculo 10" xfId="12535" hidden="1"/>
    <cellStyle name="Hipervínculo 10" xfId="13145" hidden="1"/>
    <cellStyle name="Hipervínculo 10" xfId="13450" hidden="1"/>
    <cellStyle name="Hipervínculo 10" xfId="11942" hidden="1"/>
    <cellStyle name="Hipervínculo 10" xfId="10654" hidden="1"/>
    <cellStyle name="Hipervínculo 10" xfId="10200" hidden="1"/>
    <cellStyle name="Hipervínculo 10" xfId="9034" hidden="1"/>
    <cellStyle name="Hipervínculo 10" xfId="7953" hidden="1"/>
    <cellStyle name="Hipervínculo 10" xfId="6890" hidden="1"/>
    <cellStyle name="Hipervínculo 10" xfId="6328" hidden="1"/>
    <cellStyle name="Hipervínculo 10" xfId="8403" hidden="1"/>
    <cellStyle name="Hipervínculo 10" xfId="4728" hidden="1"/>
    <cellStyle name="Hipervínculo 10" xfId="3388" hidden="1"/>
    <cellStyle name="Hipervínculo 10" xfId="3011" hidden="1"/>
    <cellStyle name="Hipervínculo 10" xfId="1898" hidden="1"/>
    <cellStyle name="Hipervínculo 10" xfId="780" hidden="1"/>
    <cellStyle name="Hipervínculo 10" xfId="14286" hidden="1"/>
    <cellStyle name="Hipervínculo 10" xfId="14517" hidden="1"/>
    <cellStyle name="Hipervínculo 10" xfId="1253" hidden="1"/>
    <cellStyle name="Hipervínculo 10" xfId="15514" hidden="1"/>
    <cellStyle name="Hipervínculo 10" xfId="16195" hidden="1"/>
    <cellStyle name="Hipervínculo 10" xfId="16436" hidden="1"/>
    <cellStyle name="Hipervínculo 10" xfId="15170" hidden="1"/>
    <cellStyle name="Hipervínculo 10" xfId="17144" hidden="1"/>
    <cellStyle name="Hipervínculo 10" xfId="17755" hidden="1"/>
    <cellStyle name="Hipervínculo 10" xfId="17978" hidden="1"/>
    <cellStyle name="Hipervínculo 10" xfId="16748" hidden="1"/>
    <cellStyle name="Hipervínculo 10" xfId="15636" hidden="1"/>
    <cellStyle name="Hipervínculo 10" xfId="15218" hidden="1"/>
    <cellStyle name="Hipervínculo 10" xfId="14196" hidden="1"/>
    <cellStyle name="Hipervínculo 10" xfId="12444" hidden="1"/>
    <cellStyle name="Hipervínculo 10" xfId="10458" hidden="1"/>
    <cellStyle name="Hipervínculo 10" xfId="9923" hidden="1"/>
    <cellStyle name="Hipervínculo 10" xfId="13620" hidden="1"/>
    <cellStyle name="Hipervínculo 10" xfId="7457" hidden="1"/>
    <cellStyle name="Hipervínculo 10" xfId="5323" hidden="1"/>
    <cellStyle name="Hipervínculo 10" xfId="4846" hidden="1"/>
    <cellStyle name="Hipervínculo 10" xfId="2664" hidden="1"/>
    <cellStyle name="Hipervínculo 10" xfId="1012" hidden="1"/>
    <cellStyle name="Hipervínculo 10" xfId="11161" hidden="1"/>
    <cellStyle name="Hipervínculo 10" xfId="18411" hidden="1"/>
    <cellStyle name="Hipervínculo 10" xfId="1796" hidden="1"/>
    <cellStyle name="Hipervínculo 10" xfId="19120" hidden="1"/>
    <cellStyle name="Hipervínculo 10" xfId="19614" hidden="1"/>
    <cellStyle name="Hipervínculo 10" xfId="19744" hidden="1"/>
    <cellStyle name="Hipervínculo 10" xfId="18911" hidden="1"/>
    <cellStyle name="Hipervínculo 10" xfId="20267" hidden="1"/>
    <cellStyle name="Hipervínculo 10" xfId="20721" hidden="1"/>
    <cellStyle name="Hipervínculo 10" xfId="20851" hidden="1"/>
    <cellStyle name="Hipervínculo 10" xfId="19973" hidden="1"/>
    <cellStyle name="Hipervínculo 10" xfId="19235" hidden="1"/>
    <cellStyle name="Hipervínculo 10" xfId="18940" hidden="1"/>
    <cellStyle name="Hipervínculo 10" xfId="17689" hidden="1"/>
    <cellStyle name="Hipervínculo 10" xfId="16747" hidden="1"/>
    <cellStyle name="Hipervínculo 10" xfId="14827" hidden="1"/>
    <cellStyle name="Hipervínculo 10" xfId="14019" hidden="1"/>
    <cellStyle name="Hipervínculo 10" xfId="17233" hidden="1"/>
    <cellStyle name="Hipervínculo 10" xfId="11450" hidden="1"/>
    <cellStyle name="Hipervínculo 10" xfId="8232" hidden="1"/>
    <cellStyle name="Hipervínculo 10" xfId="7830" hidden="1"/>
    <cellStyle name="Hipervínculo 10" xfId="4076" hidden="1"/>
    <cellStyle name="Hipervínculo 10" xfId="1310" hidden="1"/>
    <cellStyle name="Hipervínculo 10" xfId="16055" hidden="1"/>
    <cellStyle name="Hipervínculo 10" xfId="21135" hidden="1"/>
    <cellStyle name="Hipervínculo 10" xfId="2609" hidden="1"/>
    <cellStyle name="Hipervínculo 10" xfId="21535" hidden="1"/>
    <cellStyle name="Hipervínculo 10" xfId="21989" hidden="1"/>
    <cellStyle name="Hipervínculo 10" xfId="22119" hidden="1"/>
    <cellStyle name="Hipervínculo 10" xfId="21440" hidden="1"/>
    <cellStyle name="Hipervínculo 10" xfId="22459" hidden="1"/>
    <cellStyle name="Hipervínculo 10" xfId="22913" hidden="1"/>
    <cellStyle name="Hipervínculo 10" xfId="23043"/>
    <cellStyle name="Hipervínculo 100" xfId="1612" hidden="1"/>
    <cellStyle name="Hipervínculo 100" xfId="1250" hidden="1"/>
    <cellStyle name="Hipervínculo 100" xfId="3871" hidden="1"/>
    <cellStyle name="Hipervínculo 100" xfId="3426" hidden="1"/>
    <cellStyle name="Hipervínculo 100" xfId="5910" hidden="1"/>
    <cellStyle name="Hipervínculo 100" xfId="5474" hidden="1"/>
    <cellStyle name="Hipervínculo 100" xfId="8534" hidden="1"/>
    <cellStyle name="Hipervínculo 100" xfId="8148" hidden="1"/>
    <cellStyle name="Hipervínculo 100" xfId="10729" hidden="1"/>
    <cellStyle name="Hipervínculo 100" xfId="10298" hidden="1"/>
    <cellStyle name="Hipervínculo 100" xfId="12668" hidden="1"/>
    <cellStyle name="Hipervínculo 100" xfId="12330" hidden="1"/>
    <cellStyle name="Hipervínculo 100" xfId="12274" hidden="1"/>
    <cellStyle name="Hipervínculo 100" xfId="7762" hidden="1"/>
    <cellStyle name="Hipervínculo 100" xfId="8147" hidden="1"/>
    <cellStyle name="Hipervínculo 100" xfId="4544" hidden="1"/>
    <cellStyle name="Hipervínculo 100" xfId="5015" hidden="1"/>
    <cellStyle name="Hipervínculo 100" xfId="610" hidden="1"/>
    <cellStyle name="Hipervínculo 100" xfId="1028" hidden="1"/>
    <cellStyle name="Hipervínculo 100" xfId="15685" hidden="1"/>
    <cellStyle name="Hipervínculo 100" xfId="15302" hidden="1"/>
    <cellStyle name="Hipervínculo 100" xfId="17281" hidden="1"/>
    <cellStyle name="Hipervínculo 100" xfId="17054" hidden="1"/>
    <cellStyle name="Hipervínculo 100" xfId="17037" hidden="1"/>
    <cellStyle name="Hipervínculo 100" xfId="12301" hidden="1"/>
    <cellStyle name="Hipervínculo 100" xfId="12848" hidden="1"/>
    <cellStyle name="Hipervínculo 100" xfId="6880" hidden="1"/>
    <cellStyle name="Hipervínculo 100" xfId="8073" hidden="1"/>
    <cellStyle name="Hipervínculo 100" xfId="806" hidden="1"/>
    <cellStyle name="Hipervínculo 100" xfId="1307" hidden="1"/>
    <cellStyle name="Hipervínculo 100" xfId="19277" hidden="1"/>
    <cellStyle name="Hipervínculo 100" xfId="18981" hidden="1"/>
    <cellStyle name="Hipervínculo 100" xfId="20384" hidden="1"/>
    <cellStyle name="Hipervínculo 100" xfId="20190" hidden="1"/>
    <cellStyle name="Hipervínculo 100" xfId="20189" hidden="1"/>
    <cellStyle name="Hipervínculo 100" xfId="16299" hidden="1"/>
    <cellStyle name="Hipervínculo 100" xfId="17057" hidden="1"/>
    <cellStyle name="Hipervínculo 100" xfId="10696" hidden="1"/>
    <cellStyle name="Hipervínculo 100" xfId="12260" hidden="1"/>
    <cellStyle name="Hipervínculo 100" xfId="1062" hidden="1"/>
    <cellStyle name="Hipervínculo 100" xfId="2033" hidden="1"/>
    <cellStyle name="Hipervínculo 100" xfId="21652" hidden="1"/>
    <cellStyle name="Hipervínculo 100" xfId="21458" hidden="1"/>
    <cellStyle name="Hipervínculo 100" xfId="22576" hidden="1"/>
    <cellStyle name="Hipervínculo 100" xfId="22382"/>
    <cellStyle name="Hipervínculo 101" xfId="1614" hidden="1"/>
    <cellStyle name="Hipervínculo 101" xfId="1376" hidden="1"/>
    <cellStyle name="Hipervínculo 101" xfId="3873" hidden="1"/>
    <cellStyle name="Hipervínculo 101" xfId="3571" hidden="1"/>
    <cellStyle name="Hipervínculo 101" xfId="5912" hidden="1"/>
    <cellStyle name="Hipervínculo 101" xfId="5613" hidden="1"/>
    <cellStyle name="Hipervínculo 101" xfId="8536" hidden="1"/>
    <cellStyle name="Hipervínculo 101" xfId="8246" hidden="1"/>
    <cellStyle name="Hipervínculo 101" xfId="10731" hidden="1"/>
    <cellStyle name="Hipervínculo 101" xfId="10429" hidden="1"/>
    <cellStyle name="Hipervínculo 101" xfId="12669" hidden="1"/>
    <cellStyle name="Hipervínculo 101" xfId="12443" hidden="1"/>
    <cellStyle name="Hipervínculo 101" xfId="12166" hidden="1"/>
    <cellStyle name="Hipervínculo 101" xfId="7760" hidden="1"/>
    <cellStyle name="Hipervínculo 101" xfId="8081" hidden="1"/>
    <cellStyle name="Hipervínculo 101" xfId="4543" hidden="1"/>
    <cellStyle name="Hipervínculo 101" xfId="4843" hidden="1"/>
    <cellStyle name="Hipervínculo 101" xfId="609" hidden="1"/>
    <cellStyle name="Hipervínculo 101" xfId="893" hidden="1"/>
    <cellStyle name="Hipervínculo 101" xfId="15687" hidden="1"/>
    <cellStyle name="Hipervínculo 101" xfId="15406" hidden="1"/>
    <cellStyle name="Hipervínculo 101" xfId="17282" hidden="1"/>
    <cellStyle name="Hipervínculo 101" xfId="17081" hidden="1"/>
    <cellStyle name="Hipervínculo 101" xfId="16970" hidden="1"/>
    <cellStyle name="Hipervínculo 101" xfId="12286" hidden="1"/>
    <cellStyle name="Hipervínculo 101" xfId="12641" hidden="1"/>
    <cellStyle name="Hipervínculo 101" xfId="6878" hidden="1"/>
    <cellStyle name="Hipervínculo 101" xfId="7716" hidden="1"/>
    <cellStyle name="Hipervínculo 101" xfId="797" hidden="1"/>
    <cellStyle name="Hipervínculo 101" xfId="1113" hidden="1"/>
    <cellStyle name="Hipervínculo 101" xfId="19278" hidden="1"/>
    <cellStyle name="Hipervínculo 101" xfId="19033" hidden="1"/>
    <cellStyle name="Hipervínculo 101" xfId="20385" hidden="1"/>
    <cellStyle name="Hipervínculo 101" xfId="20215" hidden="1"/>
    <cellStyle name="Hipervínculo 101" xfId="20156" hidden="1"/>
    <cellStyle name="Hipervínculo 101" xfId="16298" hidden="1"/>
    <cellStyle name="Hipervínculo 101" xfId="17012" hidden="1"/>
    <cellStyle name="Hipervínculo 101" xfId="10691" hidden="1"/>
    <cellStyle name="Hipervínculo 101" xfId="11651" hidden="1"/>
    <cellStyle name="Hipervínculo 101" xfId="1060" hidden="1"/>
    <cellStyle name="Hipervínculo 101" xfId="1577" hidden="1"/>
    <cellStyle name="Hipervínculo 101" xfId="21653" hidden="1"/>
    <cellStyle name="Hipervínculo 101" xfId="21483" hidden="1"/>
    <cellStyle name="Hipervínculo 101" xfId="22577" hidden="1"/>
    <cellStyle name="Hipervínculo 101" xfId="22407"/>
    <cellStyle name="Hipervínculo 102" xfId="1616" hidden="1"/>
    <cellStyle name="Hipervínculo 102" xfId="1436" hidden="1"/>
    <cellStyle name="Hipervínculo 102" xfId="3875" hidden="1"/>
    <cellStyle name="Hipervínculo 102" xfId="3651" hidden="1"/>
    <cellStyle name="Hipervínculo 102" xfId="5914" hidden="1"/>
    <cellStyle name="Hipervínculo 102" xfId="5693" hidden="1"/>
    <cellStyle name="Hipervínculo 102" xfId="8538" hidden="1"/>
    <cellStyle name="Hipervínculo 102" xfId="8321" hidden="1"/>
    <cellStyle name="Hipervínculo 102" xfId="10732" hidden="1"/>
    <cellStyle name="Hipervínculo 102" xfId="10511" hidden="1"/>
    <cellStyle name="Hipervínculo 102" xfId="12671" hidden="1"/>
    <cellStyle name="Hipervínculo 102" xfId="12503" hidden="1"/>
    <cellStyle name="Hipervínculo 102" xfId="12022" hidden="1"/>
    <cellStyle name="Hipervínculo 102" xfId="7758" hidden="1"/>
    <cellStyle name="Hipervínculo 102" xfId="8005" hidden="1"/>
    <cellStyle name="Hipervínculo 102" xfId="4540" hidden="1"/>
    <cellStyle name="Hipervínculo 102" xfId="4787" hidden="1"/>
    <cellStyle name="Hipervínculo 102" xfId="607" hidden="1"/>
    <cellStyle name="Hipervínculo 102" xfId="819" hidden="1"/>
    <cellStyle name="Hipervínculo 102" xfId="15689" hidden="1"/>
    <cellStyle name="Hipervínculo 102" xfId="15473" hidden="1"/>
    <cellStyle name="Hipervínculo 102" xfId="17284" hidden="1"/>
    <cellStyle name="Hipervínculo 102" xfId="17115" hidden="1"/>
    <cellStyle name="Hipervínculo 102" xfId="16832" hidden="1"/>
    <cellStyle name="Hipervínculo 102" xfId="12285" hidden="1"/>
    <cellStyle name="Hipervínculo 102" xfId="12486" hidden="1"/>
    <cellStyle name="Hipervínculo 102" xfId="6874" hidden="1"/>
    <cellStyle name="Hipervínculo 102" xfId="7525" hidden="1"/>
    <cellStyle name="Hipervínculo 102" xfId="792" hidden="1"/>
    <cellStyle name="Hipervínculo 102" xfId="1049" hidden="1"/>
    <cellStyle name="Hipervínculo 102" xfId="19279" hidden="1"/>
    <cellStyle name="Hipervínculo 102" xfId="19079" hidden="1"/>
    <cellStyle name="Hipervínculo 102" xfId="20386" hidden="1"/>
    <cellStyle name="Hipervínculo 102" xfId="20238" hidden="1"/>
    <cellStyle name="Hipervínculo 102" xfId="20047" hidden="1"/>
    <cellStyle name="Hipervínculo 102" xfId="16297" hidden="1"/>
    <cellStyle name="Hipervínculo 102" xfId="16900" hidden="1"/>
    <cellStyle name="Hipervínculo 102" xfId="10634" hidden="1"/>
    <cellStyle name="Hipervínculo 102" xfId="11530" hidden="1"/>
    <cellStyle name="Hipervínculo 102" xfId="1058" hidden="1"/>
    <cellStyle name="Hipervínculo 102" xfId="1377" hidden="1"/>
    <cellStyle name="Hipervínculo 102" xfId="21654" hidden="1"/>
    <cellStyle name="Hipervínculo 102" xfId="21506" hidden="1"/>
    <cellStyle name="Hipervínculo 102" xfId="22578" hidden="1"/>
    <cellStyle name="Hipervínculo 102" xfId="22430"/>
    <cellStyle name="Hipervínculo 103" xfId="1618" hidden="1"/>
    <cellStyle name="Hipervínculo 103" xfId="1455" hidden="1"/>
    <cellStyle name="Hipervínculo 103" xfId="3877" hidden="1"/>
    <cellStyle name="Hipervínculo 103" xfId="3673" hidden="1"/>
    <cellStyle name="Hipervínculo 103" xfId="5915" hidden="1"/>
    <cellStyle name="Hipervínculo 103" xfId="5714" hidden="1"/>
    <cellStyle name="Hipervínculo 103" xfId="8540" hidden="1"/>
    <cellStyle name="Hipervínculo 103" xfId="8342" hidden="1"/>
    <cellStyle name="Hipervínculo 103" xfId="10734" hidden="1"/>
    <cellStyle name="Hipervínculo 103" xfId="10532" hidden="1"/>
    <cellStyle name="Hipervínculo 103" xfId="12673" hidden="1"/>
    <cellStyle name="Hipervínculo 103" xfId="12519" hidden="1"/>
    <cellStyle name="Hipervínculo 103" xfId="11981" hidden="1"/>
    <cellStyle name="Hipervínculo 103" xfId="7757" hidden="1"/>
    <cellStyle name="Hipervínculo 103" xfId="7978" hidden="1"/>
    <cellStyle name="Hipervínculo 103" xfId="4527" hidden="1"/>
    <cellStyle name="Hipervínculo 103" xfId="4759" hidden="1"/>
    <cellStyle name="Hipervínculo 103" xfId="605" hidden="1"/>
    <cellStyle name="Hipervínculo 103" xfId="799" hidden="1"/>
    <cellStyle name="Hipervínculo 103" xfId="15690" hidden="1"/>
    <cellStyle name="Hipervínculo 103" xfId="15495" hidden="1"/>
    <cellStyle name="Hipervínculo 103" xfId="17285" hidden="1"/>
    <cellStyle name="Hipervínculo 103" xfId="17130" hidden="1"/>
    <cellStyle name="Hipervínculo 103" xfId="16788" hidden="1"/>
    <cellStyle name="Hipervínculo 103" xfId="12284" hidden="1"/>
    <cellStyle name="Hipervínculo 103" xfId="12464" hidden="1"/>
    <cellStyle name="Hipervínculo 103" xfId="6864" hidden="1"/>
    <cellStyle name="Hipervínculo 103" xfId="7490" hidden="1"/>
    <cellStyle name="Hipervínculo 103" xfId="783" hidden="1"/>
    <cellStyle name="Hipervínculo 103" xfId="1031" hidden="1"/>
    <cellStyle name="Hipervínculo 103" xfId="19280" hidden="1"/>
    <cellStyle name="Hipervínculo 103" xfId="19101" hidden="1"/>
    <cellStyle name="Hipervínculo 103" xfId="20387" hidden="1"/>
    <cellStyle name="Hipervínculo 103" xfId="20253" hidden="1"/>
    <cellStyle name="Hipervínculo 103" xfId="20009" hidden="1"/>
    <cellStyle name="Hipervínculo 103" xfId="16295" hidden="1"/>
    <cellStyle name="Hipervínculo 103" xfId="16848" hidden="1"/>
    <cellStyle name="Hipervínculo 103" xfId="10622" hidden="1"/>
    <cellStyle name="Hipervínculo 103" xfId="11480" hidden="1"/>
    <cellStyle name="Hipervínculo 103" xfId="1056" hidden="1"/>
    <cellStyle name="Hipervínculo 103" xfId="1331" hidden="1"/>
    <cellStyle name="Hipervínculo 103" xfId="21655" hidden="1"/>
    <cellStyle name="Hipervínculo 103" xfId="21521" hidden="1"/>
    <cellStyle name="Hipervínculo 103" xfId="22579" hidden="1"/>
    <cellStyle name="Hipervínculo 103" xfId="22445"/>
    <cellStyle name="Hipervínculo 104" xfId="1620" hidden="1"/>
    <cellStyle name="Hipervínculo 104" xfId="1573" hidden="1"/>
    <cellStyle name="Hipervínculo 104" xfId="3878" hidden="1"/>
    <cellStyle name="Hipervínculo 104" xfId="3813" hidden="1"/>
    <cellStyle name="Hipervínculo 104" xfId="5917" hidden="1"/>
    <cellStyle name="Hipervínculo 104" xfId="5855" hidden="1"/>
    <cellStyle name="Hipervínculo 104" xfId="8541" hidden="1"/>
    <cellStyle name="Hipervínculo 104" xfId="8481" hidden="1"/>
    <cellStyle name="Hipervínculo 104" xfId="10736" hidden="1"/>
    <cellStyle name="Hipervínculo 104" xfId="10676" hidden="1"/>
    <cellStyle name="Hipervínculo 104" xfId="12674" hidden="1"/>
    <cellStyle name="Hipervínculo 104" xfId="12632" hidden="1"/>
    <cellStyle name="Hipervínculo 104" xfId="11735" hidden="1"/>
    <cellStyle name="Hipervínculo 104" xfId="7756" hidden="1"/>
    <cellStyle name="Hipervínculo 104" xfId="7818" hidden="1"/>
    <cellStyle name="Hipervínculo 104" xfId="4515" hidden="1"/>
    <cellStyle name="Hipervínculo 104" xfId="4594" hidden="1"/>
    <cellStyle name="Hipervínculo 104" xfId="207" hidden="1"/>
    <cellStyle name="Hipervínculo 104" xfId="663" hidden="1"/>
    <cellStyle name="Hipervínculo 104" xfId="15691" hidden="1"/>
    <cellStyle name="Hipervínculo 104" xfId="15634" hidden="1"/>
    <cellStyle name="Hipervínculo 104" xfId="17286" hidden="1"/>
    <cellStyle name="Hipervínculo 104" xfId="17243" hidden="1"/>
    <cellStyle name="Hipervínculo 104" xfId="16526" hidden="1"/>
    <cellStyle name="Hipervínculo 104" xfId="12283" hidden="1"/>
    <cellStyle name="Hipervínculo 104" xfId="12333" hidden="1"/>
    <cellStyle name="Hipervínculo 104" xfId="6857" hidden="1"/>
    <cellStyle name="Hipervínculo 104" xfId="7014" hidden="1"/>
    <cellStyle name="Hipervínculo 104" xfId="776" hidden="1"/>
    <cellStyle name="Hipervínculo 104" xfId="879" hidden="1"/>
    <cellStyle name="Hipervínculo 104" xfId="19281" hidden="1"/>
    <cellStyle name="Hipervínculo 104" xfId="19233" hidden="1"/>
    <cellStyle name="Hipervínculo 104" xfId="20388" hidden="1"/>
    <cellStyle name="Hipervínculo 104" xfId="20354" hidden="1"/>
    <cellStyle name="Hipervínculo 104" xfId="19779" hidden="1"/>
    <cellStyle name="Hipervínculo 104" xfId="16293" hidden="1"/>
    <cellStyle name="Hipervínculo 104" xfId="16388" hidden="1"/>
    <cellStyle name="Hipervínculo 104" xfId="10611" hidden="1"/>
    <cellStyle name="Hipervínculo 104" xfId="10915" hidden="1"/>
    <cellStyle name="Hipervínculo 104" xfId="1055" hidden="1"/>
    <cellStyle name="Hipervínculo 104" xfId="1117" hidden="1"/>
    <cellStyle name="Hipervínculo 104" xfId="21656" hidden="1"/>
    <cellStyle name="Hipervínculo 104" xfId="21622" hidden="1"/>
    <cellStyle name="Hipervínculo 104" xfId="22580" hidden="1"/>
    <cellStyle name="Hipervínculo 104" xfId="22546"/>
    <cellStyle name="Hipervínculo 105" xfId="1622" hidden="1"/>
    <cellStyle name="Hipervínculo 105" xfId="1575" hidden="1"/>
    <cellStyle name="Hipervínculo 105" xfId="3880" hidden="1"/>
    <cellStyle name="Hipervínculo 105" xfId="3816" hidden="1"/>
    <cellStyle name="Hipervínculo 105" xfId="5919" hidden="1"/>
    <cellStyle name="Hipervínculo 105" xfId="5858" hidden="1"/>
    <cellStyle name="Hipervínculo 105" xfId="8543" hidden="1"/>
    <cellStyle name="Hipervínculo 105" xfId="8484" hidden="1"/>
    <cellStyle name="Hipervínculo 105" xfId="10738" hidden="1"/>
    <cellStyle name="Hipervínculo 105" xfId="10679" hidden="1"/>
    <cellStyle name="Hipervínculo 105" xfId="12676" hidden="1"/>
    <cellStyle name="Hipervínculo 105" xfId="12633" hidden="1"/>
    <cellStyle name="Hipervínculo 105" xfId="11733" hidden="1"/>
    <cellStyle name="Hipervínculo 105" xfId="7754" hidden="1"/>
    <cellStyle name="Hipervínculo 105" xfId="7817" hidden="1"/>
    <cellStyle name="Hipervínculo 105" xfId="4508" hidden="1"/>
    <cellStyle name="Hipervínculo 105" xfId="4593" hidden="1"/>
    <cellStyle name="Hipervínculo 105" xfId="203" hidden="1"/>
    <cellStyle name="Hipervínculo 105" xfId="661" hidden="1"/>
    <cellStyle name="Hipervínculo 105" xfId="15693" hidden="1"/>
    <cellStyle name="Hipervínculo 105" xfId="15637" hidden="1"/>
    <cellStyle name="Hipervínculo 105" xfId="17287" hidden="1"/>
    <cellStyle name="Hipervínculo 105" xfId="17244" hidden="1"/>
    <cellStyle name="Hipervínculo 105" xfId="16524" hidden="1"/>
    <cellStyle name="Hipervínculo 105" xfId="12282" hidden="1"/>
    <cellStyle name="Hipervínculo 105" xfId="12331" hidden="1"/>
    <cellStyle name="Hipervínculo 105" xfId="6839" hidden="1"/>
    <cellStyle name="Hipervínculo 105" xfId="7007" hidden="1"/>
    <cellStyle name="Hipervínculo 105" xfId="770" hidden="1"/>
    <cellStyle name="Hipervínculo 105" xfId="875" hidden="1"/>
    <cellStyle name="Hipervínculo 105" xfId="19282" hidden="1"/>
    <cellStyle name="Hipervínculo 105" xfId="19236" hidden="1"/>
    <cellStyle name="Hipervínculo 105" xfId="20389" hidden="1"/>
    <cellStyle name="Hipervínculo 105" xfId="20355" hidden="1"/>
    <cellStyle name="Hipervínculo 105" xfId="19778" hidden="1"/>
    <cellStyle name="Hipervínculo 105" xfId="16292" hidden="1"/>
    <cellStyle name="Hipervínculo 105" xfId="16385" hidden="1"/>
    <cellStyle name="Hipervínculo 105" xfId="10557" hidden="1"/>
    <cellStyle name="Hipervínculo 105" xfId="10903" hidden="1"/>
    <cellStyle name="Hipervínculo 105" xfId="1053" hidden="1"/>
    <cellStyle name="Hipervínculo 105" xfId="1115" hidden="1"/>
    <cellStyle name="Hipervínculo 105" xfId="21657" hidden="1"/>
    <cellStyle name="Hipervínculo 105" xfId="21623" hidden="1"/>
    <cellStyle name="Hipervínculo 105" xfId="22581" hidden="1"/>
    <cellStyle name="Hipervínculo 105" xfId="22547"/>
    <cellStyle name="Hipervínculo 106" xfId="1623" hidden="1"/>
    <cellStyle name="Hipervínculo 106" xfId="1381" hidden="1"/>
    <cellStyle name="Hipervínculo 106" xfId="3882" hidden="1"/>
    <cellStyle name="Hipervínculo 106" xfId="3575" hidden="1"/>
    <cellStyle name="Hipervínculo 106" xfId="5921" hidden="1"/>
    <cellStyle name="Hipervínculo 106" xfId="5618" hidden="1"/>
    <cellStyle name="Hipervínculo 106" xfId="8545" hidden="1"/>
    <cellStyle name="Hipervínculo 106" xfId="8251" hidden="1"/>
    <cellStyle name="Hipervínculo 106" xfId="10739" hidden="1"/>
    <cellStyle name="Hipervínculo 106" xfId="10433" hidden="1"/>
    <cellStyle name="Hipervínculo 106" xfId="12678" hidden="1"/>
    <cellStyle name="Hipervínculo 106" xfId="12447" hidden="1"/>
    <cellStyle name="Hipervínculo 106" xfId="12158" hidden="1"/>
    <cellStyle name="Hipervínculo 106" xfId="7752" hidden="1"/>
    <cellStyle name="Hipervínculo 106" xfId="8074" hidden="1"/>
    <cellStyle name="Hipervínculo 106" xfId="4499" hidden="1"/>
    <cellStyle name="Hipervínculo 106" xfId="4840" hidden="1"/>
    <cellStyle name="Hipervínculo 106" xfId="201" hidden="1"/>
    <cellStyle name="Hipervínculo 106" xfId="888" hidden="1"/>
    <cellStyle name="Hipervínculo 106" xfId="15695" hidden="1"/>
    <cellStyle name="Hipervínculo 106" xfId="15410" hidden="1"/>
    <cellStyle name="Hipervínculo 106" xfId="17289" hidden="1"/>
    <cellStyle name="Hipervínculo 106" xfId="17082" hidden="1"/>
    <cellStyle name="Hipervínculo 106" xfId="16963" hidden="1"/>
    <cellStyle name="Hipervínculo 106" xfId="12281" hidden="1"/>
    <cellStyle name="Hipervínculo 106" xfId="12636" hidden="1"/>
    <cellStyle name="Hipervínculo 106" xfId="6814" hidden="1"/>
    <cellStyle name="Hipervínculo 106" xfId="7699" hidden="1"/>
    <cellStyle name="Hipervínculo 106" xfId="767" hidden="1"/>
    <cellStyle name="Hipervínculo 106" xfId="1112" hidden="1"/>
    <cellStyle name="Hipervínculo 106" xfId="19283" hidden="1"/>
    <cellStyle name="Hipervínculo 106" xfId="19035" hidden="1"/>
    <cellStyle name="Hipervínculo 106" xfId="20390" hidden="1"/>
    <cellStyle name="Hipervínculo 106" xfId="20216" hidden="1"/>
    <cellStyle name="Hipervínculo 106" xfId="20150" hidden="1"/>
    <cellStyle name="Hipervínculo 106" xfId="16289" hidden="1"/>
    <cellStyle name="Hipervínculo 106" xfId="17011" hidden="1"/>
    <cellStyle name="Hipervínculo 106" xfId="10495" hidden="1"/>
    <cellStyle name="Hipervínculo 106" xfId="11643" hidden="1"/>
    <cellStyle name="Hipervínculo 106" xfId="1052" hidden="1"/>
    <cellStyle name="Hipervínculo 106" xfId="1574" hidden="1"/>
    <cellStyle name="Hipervínculo 106" xfId="21658" hidden="1"/>
    <cellStyle name="Hipervínculo 106" xfId="21484" hidden="1"/>
    <cellStyle name="Hipervínculo 106" xfId="22582" hidden="1"/>
    <cellStyle name="Hipervínculo 106" xfId="22408"/>
    <cellStyle name="Hipervínculo 107" xfId="1625" hidden="1"/>
    <cellStyle name="Hipervínculo 107" xfId="1385" hidden="1"/>
    <cellStyle name="Hipervínculo 107" xfId="3884" hidden="1"/>
    <cellStyle name="Hipervínculo 107" xfId="3578" hidden="1"/>
    <cellStyle name="Hipervínculo 107" xfId="5923" hidden="1"/>
    <cellStyle name="Hipervínculo 107" xfId="5621" hidden="1"/>
    <cellStyle name="Hipervínculo 107" xfId="8547" hidden="1"/>
    <cellStyle name="Hipervínculo 107" xfId="8254" hidden="1"/>
    <cellStyle name="Hipervínculo 107" xfId="10741" hidden="1"/>
    <cellStyle name="Hipervínculo 107" xfId="10436" hidden="1"/>
    <cellStyle name="Hipervínculo 107" xfId="12680" hidden="1"/>
    <cellStyle name="Hipervínculo 107" xfId="12450" hidden="1"/>
    <cellStyle name="Hipervínculo 107" xfId="12152" hidden="1"/>
    <cellStyle name="Hipervínculo 107" xfId="7751" hidden="1"/>
    <cellStyle name="Hipervínculo 107" xfId="8071" hidden="1"/>
    <cellStyle name="Hipervínculo 107" xfId="4497" hidden="1"/>
    <cellStyle name="Hipervínculo 107" xfId="4838" hidden="1"/>
    <cellStyle name="Hipervínculo 107" xfId="199" hidden="1"/>
    <cellStyle name="Hipervínculo 107" xfId="885" hidden="1"/>
    <cellStyle name="Hipervínculo 107" xfId="15696" hidden="1"/>
    <cellStyle name="Hipervínculo 107" xfId="15413" hidden="1"/>
    <cellStyle name="Hipervínculo 107" xfId="17290" hidden="1"/>
    <cellStyle name="Hipervínculo 107" xfId="17083" hidden="1"/>
    <cellStyle name="Hipervínculo 107" xfId="16957" hidden="1"/>
    <cellStyle name="Hipervínculo 107" xfId="12280" hidden="1"/>
    <cellStyle name="Hipervínculo 107" xfId="12635" hidden="1"/>
    <cellStyle name="Hipervínculo 107" xfId="6806" hidden="1"/>
    <cellStyle name="Hipervínculo 107" xfId="7679" hidden="1"/>
    <cellStyle name="Hipervínculo 107" xfId="761" hidden="1"/>
    <cellStyle name="Hipervínculo 107" xfId="1110" hidden="1"/>
    <cellStyle name="Hipervínculo 107" xfId="19284" hidden="1"/>
    <cellStyle name="Hipervínculo 107" xfId="19037" hidden="1"/>
    <cellStyle name="Hipervínculo 107" xfId="20391" hidden="1"/>
    <cellStyle name="Hipervínculo 107" xfId="20217" hidden="1"/>
    <cellStyle name="Hipervínculo 107" xfId="20145" hidden="1"/>
    <cellStyle name="Hipervínculo 107" xfId="16286" hidden="1"/>
    <cellStyle name="Hipervínculo 107" xfId="17010" hidden="1"/>
    <cellStyle name="Hipervínculo 107" xfId="10489" hidden="1"/>
    <cellStyle name="Hipervínculo 107" xfId="11636" hidden="1"/>
    <cellStyle name="Hipervínculo 107" xfId="1044" hidden="1"/>
    <cellStyle name="Hipervínculo 107" xfId="1568" hidden="1"/>
    <cellStyle name="Hipervínculo 107" xfId="21659" hidden="1"/>
    <cellStyle name="Hipervínculo 107" xfId="21485" hidden="1"/>
    <cellStyle name="Hipervínculo 107" xfId="22583" hidden="1"/>
    <cellStyle name="Hipervínculo 107" xfId="22409"/>
    <cellStyle name="Hipervínculo 108" xfId="1627" hidden="1"/>
    <cellStyle name="Hipervínculo 108" xfId="1555" hidden="1"/>
    <cellStyle name="Hipervínculo 108" xfId="3886" hidden="1"/>
    <cellStyle name="Hipervínculo 108" xfId="3791" hidden="1"/>
    <cellStyle name="Hipervínculo 108" xfId="5925" hidden="1"/>
    <cellStyle name="Hipervínculo 108" xfId="5833" hidden="1"/>
    <cellStyle name="Hipervínculo 108" xfId="8549" hidden="1"/>
    <cellStyle name="Hipervínculo 108" xfId="8459" hidden="1"/>
    <cellStyle name="Hipervínculo 108" xfId="10743" hidden="1"/>
    <cellStyle name="Hipervínculo 108" xfId="10653" hidden="1"/>
    <cellStyle name="Hipervínculo 108" xfId="12682" hidden="1"/>
    <cellStyle name="Hipervínculo 108" xfId="12614" hidden="1"/>
    <cellStyle name="Hipervínculo 108" xfId="11759" hidden="1"/>
    <cellStyle name="Hipervínculo 108" xfId="7748" hidden="1"/>
    <cellStyle name="Hipervínculo 108" xfId="7838" hidden="1"/>
    <cellStyle name="Hipervínculo 108" xfId="4496" hidden="1"/>
    <cellStyle name="Hipervínculo 108" xfId="4611" hidden="1"/>
    <cellStyle name="Hipervínculo 108" xfId="198" hidden="1"/>
    <cellStyle name="Hipervínculo 108" xfId="685" hidden="1"/>
    <cellStyle name="Hipervínculo 108" xfId="15697" hidden="1"/>
    <cellStyle name="Hipervínculo 108" xfId="15612" hidden="1"/>
    <cellStyle name="Hipervínculo 108" xfId="17291" hidden="1"/>
    <cellStyle name="Hipervínculo 108" xfId="17224" hidden="1"/>
    <cellStyle name="Hipervínculo 108" xfId="16550" hidden="1"/>
    <cellStyle name="Hipervínculo 108" xfId="12279" hidden="1"/>
    <cellStyle name="Hipervínculo 108" xfId="12351" hidden="1"/>
    <cellStyle name="Hipervínculo 108" xfId="6802" hidden="1"/>
    <cellStyle name="Hipervínculo 108" xfId="7097" hidden="1"/>
    <cellStyle name="Hipervínculo 108" xfId="752" hidden="1"/>
    <cellStyle name="Hipervínculo 108" xfId="904" hidden="1"/>
    <cellStyle name="Hipervínculo 108" xfId="19285" hidden="1"/>
    <cellStyle name="Hipervínculo 108" xfId="19212" hidden="1"/>
    <cellStyle name="Hipervínculo 108" xfId="20392" hidden="1"/>
    <cellStyle name="Hipervínculo 108" xfId="20337" hidden="1"/>
    <cellStyle name="Hipervínculo 108" xfId="19799" hidden="1"/>
    <cellStyle name="Hipervínculo 108" xfId="16282" hidden="1"/>
    <cellStyle name="Hipervínculo 108" xfId="16428" hidden="1"/>
    <cellStyle name="Hipervínculo 108" xfId="10442" hidden="1"/>
    <cellStyle name="Hipervínculo 108" xfId="10999" hidden="1"/>
    <cellStyle name="Hipervínculo 108" xfId="1040" hidden="1"/>
    <cellStyle name="Hipervínculo 108" xfId="1154" hidden="1"/>
    <cellStyle name="Hipervínculo 108" xfId="21660" hidden="1"/>
    <cellStyle name="Hipervínculo 108" xfId="21605" hidden="1"/>
    <cellStyle name="Hipervínculo 108" xfId="22584" hidden="1"/>
    <cellStyle name="Hipervínculo 108" xfId="22529"/>
    <cellStyle name="Hipervínculo 109" xfId="1629" hidden="1"/>
    <cellStyle name="Hipervínculo 109" xfId="1540" hidden="1"/>
    <cellStyle name="Hipervínculo 109" xfId="3888" hidden="1"/>
    <cellStyle name="Hipervínculo 109" xfId="3772" hidden="1"/>
    <cellStyle name="Hipervínculo 109" xfId="5926" hidden="1"/>
    <cellStyle name="Hipervínculo 109" xfId="5814" hidden="1"/>
    <cellStyle name="Hipervínculo 109" xfId="8551" hidden="1"/>
    <cellStyle name="Hipervínculo 109" xfId="8440" hidden="1"/>
    <cellStyle name="Hipervínculo 109" xfId="10745" hidden="1"/>
    <cellStyle name="Hipervínculo 109" xfId="10633" hidden="1"/>
    <cellStyle name="Hipervínculo 109" xfId="12684" hidden="1"/>
    <cellStyle name="Hipervínculo 109" xfId="12597" hidden="1"/>
    <cellStyle name="Hipervínculo 109" xfId="11792" hidden="1"/>
    <cellStyle name="Hipervínculo 109" xfId="7736" hidden="1"/>
    <cellStyle name="Hipervínculo 109" xfId="7854" hidden="1"/>
    <cellStyle name="Hipervínculo 109" xfId="4495" hidden="1"/>
    <cellStyle name="Hipervínculo 109" xfId="4632" hidden="1"/>
    <cellStyle name="Hipervínculo 109" xfId="196" hidden="1"/>
    <cellStyle name="Hipervínculo 109" xfId="703" hidden="1"/>
    <cellStyle name="Hipervínculo 109" xfId="15699" hidden="1"/>
    <cellStyle name="Hipervínculo 109" xfId="15595" hidden="1"/>
    <cellStyle name="Hipervínculo 109" xfId="17292" hidden="1"/>
    <cellStyle name="Hipervínculo 109" xfId="17208" hidden="1"/>
    <cellStyle name="Hipervínculo 109" xfId="16592" hidden="1"/>
    <cellStyle name="Hipervínculo 109" xfId="12278" hidden="1"/>
    <cellStyle name="Hipervínculo 109" xfId="12365" hidden="1"/>
    <cellStyle name="Hipervínculo 109" xfId="6800" hidden="1"/>
    <cellStyle name="Hipervínculo 109" xfId="7167" hidden="1"/>
    <cellStyle name="Hipervínculo 109" xfId="745" hidden="1"/>
    <cellStyle name="Hipervínculo 109" xfId="940" hidden="1"/>
    <cellStyle name="Hipervínculo 109" xfId="19286" hidden="1"/>
    <cellStyle name="Hipervínculo 109" xfId="19197" hidden="1"/>
    <cellStyle name="Hipervínculo 109" xfId="20393" hidden="1"/>
    <cellStyle name="Hipervínculo 109" xfId="20323" hidden="1"/>
    <cellStyle name="Hipervínculo 109" xfId="19836" hidden="1"/>
    <cellStyle name="Hipervínculo 109" xfId="16279" hidden="1"/>
    <cellStyle name="Hipervínculo 109" xfId="16460" hidden="1"/>
    <cellStyle name="Hipervínculo 109" xfId="10439" hidden="1"/>
    <cellStyle name="Hipervínculo 109" xfId="11072" hidden="1"/>
    <cellStyle name="Hipervínculo 109" xfId="1039" hidden="1"/>
    <cellStyle name="Hipervínculo 109" xfId="1174" hidden="1"/>
    <cellStyle name="Hipervínculo 109" xfId="21661" hidden="1"/>
    <cellStyle name="Hipervínculo 109" xfId="21591" hidden="1"/>
    <cellStyle name="Hipervínculo 109" xfId="22585" hidden="1"/>
    <cellStyle name="Hipervínculo 109" xfId="22515"/>
    <cellStyle name="Hipervínculo 11" xfId="461" hidden="1"/>
    <cellStyle name="Hipervínculo 11" xfId="1474" hidden="1"/>
    <cellStyle name="Hipervínculo 11" xfId="2122" hidden="1"/>
    <cellStyle name="Hipervínculo 11" xfId="2354" hidden="1"/>
    <cellStyle name="Hipervínculo 11" xfId="3010" hidden="1"/>
    <cellStyle name="Hipervínculo 11" xfId="3694" hidden="1"/>
    <cellStyle name="Hipervínculo 11" xfId="4487" hidden="1"/>
    <cellStyle name="Hipervínculo 11" xfId="4789" hidden="1"/>
    <cellStyle name="Hipervínculo 11" xfId="3238" hidden="1"/>
    <cellStyle name="Hipervínculo 11" xfId="5735" hidden="1"/>
    <cellStyle name="Hipervínculo 11" xfId="6511" hidden="1"/>
    <cellStyle name="Hipervínculo 11" xfId="6847" hidden="1"/>
    <cellStyle name="Hipervínculo 11" xfId="7664" hidden="1"/>
    <cellStyle name="Hipervínculo 11" xfId="8363" hidden="1"/>
    <cellStyle name="Hipervínculo 11" xfId="9147" hidden="1"/>
    <cellStyle name="Hipervínculo 11" xfId="9479" hidden="1"/>
    <cellStyle name="Hipervínculo 11" xfId="8042" hidden="1"/>
    <cellStyle name="Hipervínculo 11" xfId="10554" hidden="1"/>
    <cellStyle name="Hipervínculo 11" xfId="11334" hidden="1"/>
    <cellStyle name="Hipervínculo 11" xfId="11635" hidden="1"/>
    <cellStyle name="Hipervínculo 11" xfId="10155" hidden="1"/>
    <cellStyle name="Hipervínculo 11" xfId="12536" hidden="1"/>
    <cellStyle name="Hipervínculo 11" xfId="13144" hidden="1"/>
    <cellStyle name="Hipervínculo 11" xfId="13453" hidden="1"/>
    <cellStyle name="Hipervínculo 11" xfId="11939" hidden="1"/>
    <cellStyle name="Hipervínculo 11" xfId="10662" hidden="1"/>
    <cellStyle name="Hipervínculo 11" xfId="10197" hidden="1"/>
    <cellStyle name="Hipervínculo 11" xfId="9032" hidden="1"/>
    <cellStyle name="Hipervínculo 11" xfId="7951" hidden="1"/>
    <cellStyle name="Hipervínculo 11" xfId="6891" hidden="1"/>
    <cellStyle name="Hipervínculo 11" xfId="6324" hidden="1"/>
    <cellStyle name="Hipervínculo 11" xfId="8414" hidden="1"/>
    <cellStyle name="Hipervínculo 11" xfId="4725" hidden="1"/>
    <cellStyle name="Hipervínculo 11" xfId="3389" hidden="1"/>
    <cellStyle name="Hipervínculo 11" xfId="3004" hidden="1"/>
    <cellStyle name="Hipervínculo 11" xfId="1895" hidden="1"/>
    <cellStyle name="Hipervínculo 11" xfId="779" hidden="1"/>
    <cellStyle name="Hipervínculo 11" xfId="14285" hidden="1"/>
    <cellStyle name="Hipervínculo 11" xfId="14519" hidden="1"/>
    <cellStyle name="Hipervínculo 11" xfId="1249" hidden="1"/>
    <cellStyle name="Hipervínculo 11" xfId="15516" hidden="1"/>
    <cellStyle name="Hipervínculo 11" xfId="16194" hidden="1"/>
    <cellStyle name="Hipervínculo 11" xfId="16438" hidden="1"/>
    <cellStyle name="Hipervínculo 11" xfId="15172" hidden="1"/>
    <cellStyle name="Hipervínculo 11" xfId="17145" hidden="1"/>
    <cellStyle name="Hipervínculo 11" xfId="17754" hidden="1"/>
    <cellStyle name="Hipervínculo 11" xfId="17980" hidden="1"/>
    <cellStyle name="Hipervínculo 11" xfId="16746" hidden="1"/>
    <cellStyle name="Hipervínculo 11" xfId="15638" hidden="1"/>
    <cellStyle name="Hipervínculo 11" xfId="15213" hidden="1"/>
    <cellStyle name="Hipervínculo 11" xfId="14194" hidden="1"/>
    <cellStyle name="Hipervínculo 11" xfId="12442" hidden="1"/>
    <cellStyle name="Hipervínculo 11" xfId="10463" hidden="1"/>
    <cellStyle name="Hipervínculo 11" xfId="9914" hidden="1"/>
    <cellStyle name="Hipervínculo 11" xfId="13625" hidden="1"/>
    <cellStyle name="Hipervínculo 11" xfId="7454" hidden="1"/>
    <cellStyle name="Hipervínculo 11" xfId="5324" hidden="1"/>
    <cellStyle name="Hipervínculo 11" xfId="4844" hidden="1"/>
    <cellStyle name="Hipervínculo 11" xfId="2656" hidden="1"/>
    <cellStyle name="Hipervínculo 11" xfId="1010" hidden="1"/>
    <cellStyle name="Hipervínculo 11" xfId="13402" hidden="1"/>
    <cellStyle name="Hipervínculo 11" xfId="18413" hidden="1"/>
    <cellStyle name="Hipervínculo 11" xfId="1784" hidden="1"/>
    <cellStyle name="Hipervínculo 11" xfId="19122" hidden="1"/>
    <cellStyle name="Hipervínculo 11" xfId="19613" hidden="1"/>
    <cellStyle name="Hipervínculo 11" xfId="19745" hidden="1"/>
    <cellStyle name="Hipervínculo 11" xfId="18912" hidden="1"/>
    <cellStyle name="Hipervínculo 11" xfId="20268" hidden="1"/>
    <cellStyle name="Hipervínculo 11" xfId="20720" hidden="1"/>
    <cellStyle name="Hipervínculo 11" xfId="20852" hidden="1"/>
    <cellStyle name="Hipervínculo 11" xfId="19972" hidden="1"/>
    <cellStyle name="Hipervínculo 11" xfId="19237" hidden="1"/>
    <cellStyle name="Hipervínculo 11" xfId="18937" hidden="1"/>
    <cellStyle name="Hipervínculo 11" xfId="17687" hidden="1"/>
    <cellStyle name="Hipervínculo 11" xfId="16733" hidden="1"/>
    <cellStyle name="Hipervínculo 11" xfId="14829" hidden="1"/>
    <cellStyle name="Hipervínculo 11" xfId="14014" hidden="1"/>
    <cellStyle name="Hipervínculo 11" xfId="17242" hidden="1"/>
    <cellStyle name="Hipervínculo 11" xfId="11448" hidden="1"/>
    <cellStyle name="Hipervínculo 11" xfId="8234" hidden="1"/>
    <cellStyle name="Hipervínculo 11" xfId="7819" hidden="1"/>
    <cellStyle name="Hipervínculo 11" xfId="4064" hidden="1"/>
    <cellStyle name="Hipervínculo 11" xfId="1308" hidden="1"/>
    <cellStyle name="Hipervínculo 11" xfId="17944" hidden="1"/>
    <cellStyle name="Hipervínculo 11" xfId="21136" hidden="1"/>
    <cellStyle name="Hipervínculo 11" xfId="2590" hidden="1"/>
    <cellStyle name="Hipervínculo 11" xfId="21536" hidden="1"/>
    <cellStyle name="Hipervínculo 11" xfId="21988" hidden="1"/>
    <cellStyle name="Hipervínculo 11" xfId="22120" hidden="1"/>
    <cellStyle name="Hipervínculo 11" xfId="21441" hidden="1"/>
    <cellStyle name="Hipervínculo 11" xfId="22460" hidden="1"/>
    <cellStyle name="Hipervínculo 11" xfId="22912" hidden="1"/>
    <cellStyle name="Hipervínculo 11" xfId="23044"/>
    <cellStyle name="Hipervínculo 110" xfId="1630" hidden="1"/>
    <cellStyle name="Hipervínculo 110" xfId="1576" hidden="1"/>
    <cellStyle name="Hipervínculo 110" xfId="3890" hidden="1"/>
    <cellStyle name="Hipervínculo 110" xfId="3818" hidden="1"/>
    <cellStyle name="Hipervínculo 110" xfId="5928" hidden="1"/>
    <cellStyle name="Hipervínculo 110" xfId="5860" hidden="1"/>
    <cellStyle name="Hipervínculo 110" xfId="8552" hidden="1"/>
    <cellStyle name="Hipervínculo 110" xfId="8485" hidden="1"/>
    <cellStyle name="Hipervínculo 110" xfId="10746" hidden="1"/>
    <cellStyle name="Hipervínculo 110" xfId="10681" hidden="1"/>
    <cellStyle name="Hipervínculo 110" xfId="12686" hidden="1"/>
    <cellStyle name="Hipervínculo 110" xfId="12634" hidden="1"/>
    <cellStyle name="Hipervínculo 110" xfId="11732" hidden="1"/>
    <cellStyle name="Hipervínculo 110" xfId="7734" hidden="1"/>
    <cellStyle name="Hipervínculo 110" xfId="7815" hidden="1"/>
    <cellStyle name="Hipervínculo 110" xfId="4494" hidden="1"/>
    <cellStyle name="Hipervínculo 110" xfId="4592" hidden="1"/>
    <cellStyle name="Hipervínculo 110" xfId="194" hidden="1"/>
    <cellStyle name="Hipervínculo 110" xfId="659" hidden="1"/>
    <cellStyle name="Hipervínculo 110" xfId="15701" hidden="1"/>
    <cellStyle name="Hipervínculo 110" xfId="15639" hidden="1"/>
    <cellStyle name="Hipervínculo 110" xfId="17294" hidden="1"/>
    <cellStyle name="Hipervínculo 110" xfId="17245" hidden="1"/>
    <cellStyle name="Hipervínculo 110" xfId="16523" hidden="1"/>
    <cellStyle name="Hipervínculo 110" xfId="12277" hidden="1"/>
    <cellStyle name="Hipervínculo 110" xfId="12329" hidden="1"/>
    <cellStyle name="Hipervínculo 110" xfId="6795" hidden="1"/>
    <cellStyle name="Hipervínculo 110" xfId="6992" hidden="1"/>
    <cellStyle name="Hipervínculo 110" xfId="742" hidden="1"/>
    <cellStyle name="Hipervínculo 110" xfId="871" hidden="1"/>
    <cellStyle name="Hipervínculo 110" xfId="19287" hidden="1"/>
    <cellStyle name="Hipervínculo 110" xfId="19238" hidden="1"/>
    <cellStyle name="Hipervínculo 110" xfId="20394" hidden="1"/>
    <cellStyle name="Hipervínculo 110" xfId="20356" hidden="1"/>
    <cellStyle name="Hipervínculo 110" xfId="19777" hidden="1"/>
    <cellStyle name="Hipervínculo 110" xfId="16272" hidden="1"/>
    <cellStyle name="Hipervínculo 110" xfId="16382" hidden="1"/>
    <cellStyle name="Hipervínculo 110" xfId="10438" hidden="1"/>
    <cellStyle name="Hipervínculo 110" xfId="10896" hidden="1"/>
    <cellStyle name="Hipervínculo 110" xfId="1030" hidden="1"/>
    <cellStyle name="Hipervínculo 110" xfId="1114" hidden="1"/>
    <cellStyle name="Hipervínculo 110" xfId="21662" hidden="1"/>
    <cellStyle name="Hipervínculo 110" xfId="21624" hidden="1"/>
    <cellStyle name="Hipervínculo 110" xfId="22586" hidden="1"/>
    <cellStyle name="Hipervínculo 110" xfId="22548"/>
    <cellStyle name="Hipervínculo 111" xfId="1632" hidden="1"/>
    <cellStyle name="Hipervínculo 111" xfId="1267" hidden="1"/>
    <cellStyle name="Hipervínculo 111" xfId="3892" hidden="1"/>
    <cellStyle name="Hipervínculo 111" xfId="3448" hidden="1"/>
    <cellStyle name="Hipervínculo 111" xfId="5930" hidden="1"/>
    <cellStyle name="Hipervínculo 111" xfId="5495" hidden="1"/>
    <cellStyle name="Hipervínculo 111" xfId="8554" hidden="1"/>
    <cellStyle name="Hipervínculo 111" xfId="8156" hidden="1"/>
    <cellStyle name="Hipervínculo 111" xfId="10748" hidden="1"/>
    <cellStyle name="Hipervínculo 111" xfId="10316" hidden="1"/>
    <cellStyle name="Hipervínculo 111" xfId="12688" hidden="1"/>
    <cellStyle name="Hipervínculo 111" xfId="12346" hidden="1"/>
    <cellStyle name="Hipervínculo 111" xfId="12261" hidden="1"/>
    <cellStyle name="Hipervínculo 111" xfId="7723" hidden="1"/>
    <cellStyle name="Hipervínculo 111" xfId="8145" hidden="1"/>
    <cellStyle name="Hipervínculo 111" xfId="4474" hidden="1"/>
    <cellStyle name="Hipervínculo 111" xfId="4979" hidden="1"/>
    <cellStyle name="Hipervínculo 111" xfId="192" hidden="1"/>
    <cellStyle name="Hipervínculo 111" xfId="1007" hidden="1"/>
    <cellStyle name="Hipervínculo 111" xfId="15702" hidden="1"/>
    <cellStyle name="Hipervínculo 111" xfId="15319" hidden="1"/>
    <cellStyle name="Hipervínculo 111" xfId="17295" hidden="1"/>
    <cellStyle name="Hipervínculo 111" xfId="17058" hidden="1"/>
    <cellStyle name="Hipervínculo 111" xfId="17035" hidden="1"/>
    <cellStyle name="Hipervínculo 111" xfId="12276" hidden="1"/>
    <cellStyle name="Hipervínculo 111" xfId="12814" hidden="1"/>
    <cellStyle name="Hipervínculo 111" xfId="6793" hidden="1"/>
    <cellStyle name="Hipervínculo 111" xfId="8054" hidden="1"/>
    <cellStyle name="Hipervínculo 111" xfId="738" hidden="1"/>
    <cellStyle name="Hipervínculo 111" xfId="1279" hidden="1"/>
    <cellStyle name="Hipervínculo 111" xfId="19288" hidden="1"/>
    <cellStyle name="Hipervínculo 111" xfId="18990" hidden="1"/>
    <cellStyle name="Hipervínculo 111" xfId="20395" hidden="1"/>
    <cellStyle name="Hipervínculo 111" xfId="20192" hidden="1"/>
    <cellStyle name="Hipervínculo 111" xfId="20187" hidden="1"/>
    <cellStyle name="Hipervínculo 111" xfId="16265" hidden="1"/>
    <cellStyle name="Hipervínculo 111" xfId="17053" hidden="1"/>
    <cellStyle name="Hipervínculo 111" xfId="10435" hidden="1"/>
    <cellStyle name="Hipervínculo 111" xfId="12234" hidden="1"/>
    <cellStyle name="Hipervínculo 111" xfId="1025" hidden="1"/>
    <cellStyle name="Hipervínculo 111" xfId="1990" hidden="1"/>
    <cellStyle name="Hipervínculo 111" xfId="21663" hidden="1"/>
    <cellStyle name="Hipervínculo 111" xfId="21460" hidden="1"/>
    <cellStyle name="Hipervínculo 111" xfId="22587" hidden="1"/>
    <cellStyle name="Hipervínculo 111" xfId="22384"/>
    <cellStyle name="Hipervínculo 112" xfId="1634" hidden="1"/>
    <cellStyle name="Hipervínculo 112" xfId="1303" hidden="1"/>
    <cellStyle name="Hipervínculo 112" xfId="3894" hidden="1"/>
    <cellStyle name="Hipervínculo 112" xfId="3490" hidden="1"/>
    <cellStyle name="Hipervínculo 112" xfId="5932" hidden="1"/>
    <cellStyle name="Hipervínculo 112" xfId="5535" hidden="1"/>
    <cellStyle name="Hipervínculo 112" xfId="8556" hidden="1"/>
    <cellStyle name="Hipervínculo 112" xfId="8174" hidden="1"/>
    <cellStyle name="Hipervínculo 112" xfId="10750" hidden="1"/>
    <cellStyle name="Hipervínculo 112" xfId="10353" hidden="1"/>
    <cellStyle name="Hipervínculo 112" xfId="12689" hidden="1"/>
    <cellStyle name="Hipervínculo 112" xfId="12377" hidden="1"/>
    <cellStyle name="Hipervínculo 112" xfId="12236" hidden="1"/>
    <cellStyle name="Hipervínculo 112" xfId="7722" hidden="1"/>
    <cellStyle name="Hipervínculo 112" xfId="8125" hidden="1"/>
    <cellStyle name="Hipervínculo 112" xfId="4471" hidden="1"/>
    <cellStyle name="Hipervínculo 112" xfId="4924" hidden="1"/>
    <cellStyle name="Hipervínculo 112" xfId="190" hidden="1"/>
    <cellStyle name="Hipervínculo 112" xfId="970" hidden="1"/>
    <cellStyle name="Hipervínculo 112" xfId="15703" hidden="1"/>
    <cellStyle name="Hipervínculo 112" xfId="15350" hidden="1"/>
    <cellStyle name="Hipervínculo 112" xfId="17296" hidden="1"/>
    <cellStyle name="Hipervínculo 112" xfId="17059" hidden="1"/>
    <cellStyle name="Hipervínculo 112" xfId="17016" hidden="1"/>
    <cellStyle name="Hipervínculo 112" xfId="12275" hidden="1"/>
    <cellStyle name="Hipervínculo 112" xfId="12758" hidden="1"/>
    <cellStyle name="Hipervínculo 112" xfId="6791" hidden="1"/>
    <cellStyle name="Hipervínculo 112" xfId="7977" hidden="1"/>
    <cellStyle name="Hipervínculo 112" xfId="729" hidden="1"/>
    <cellStyle name="Hipervínculo 112" xfId="1188" hidden="1"/>
    <cellStyle name="Hipervínculo 112" xfId="19289" hidden="1"/>
    <cellStyle name="Hipervínculo 112" xfId="19006" hidden="1"/>
    <cellStyle name="Hipervínculo 112" xfId="20396" hidden="1"/>
    <cellStyle name="Hipervínculo 112" xfId="20193" hidden="1"/>
    <cellStyle name="Hipervínculo 112" xfId="20186" hidden="1"/>
    <cellStyle name="Hipervínculo 112" xfId="16259" hidden="1"/>
    <cellStyle name="Hipervínculo 112" xfId="17038" hidden="1"/>
    <cellStyle name="Hipervínculo 112" xfId="10431" hidden="1"/>
    <cellStyle name="Hipervínculo 112" xfId="12101" hidden="1"/>
    <cellStyle name="Hipervínculo 112" xfId="1016" hidden="1"/>
    <cellStyle name="Hipervínculo 112" xfId="1781" hidden="1"/>
    <cellStyle name="Hipervínculo 112" xfId="21664" hidden="1"/>
    <cellStyle name="Hipervínculo 112" xfId="21461" hidden="1"/>
    <cellStyle name="Hipervínculo 112" xfId="22588" hidden="1"/>
    <cellStyle name="Hipervínculo 112" xfId="22385"/>
    <cellStyle name="Hipervínculo 113" xfId="1636" hidden="1"/>
    <cellStyle name="Hipervínculo 113" xfId="1339" hidden="1"/>
    <cellStyle name="Hipervínculo 113" xfId="3896" hidden="1"/>
    <cellStyle name="Hipervínculo 113" xfId="3529" hidden="1"/>
    <cellStyle name="Hipervínculo 113" xfId="5934" hidden="1"/>
    <cellStyle name="Hipervínculo 113" xfId="5572" hidden="1"/>
    <cellStyle name="Hipervínculo 113" xfId="8558" hidden="1"/>
    <cellStyle name="Hipervínculo 113" xfId="8209" hidden="1"/>
    <cellStyle name="Hipervínculo 113" xfId="10752" hidden="1"/>
    <cellStyle name="Hipervínculo 113" xfId="10387" hidden="1"/>
    <cellStyle name="Hipervínculo 113" xfId="12691" hidden="1"/>
    <cellStyle name="Hipervínculo 113" xfId="12407" hidden="1"/>
    <cellStyle name="Hipervínculo 113" xfId="12213" hidden="1"/>
    <cellStyle name="Hipervínculo 113" xfId="7720" hidden="1"/>
    <cellStyle name="Hipervínculo 113" xfId="8110" hidden="1"/>
    <cellStyle name="Hipervínculo 113" xfId="4468" hidden="1"/>
    <cellStyle name="Hipervínculo 113" xfId="4871" hidden="1"/>
    <cellStyle name="Hipervínculo 113" xfId="188" hidden="1"/>
    <cellStyle name="Hipervínculo 113" xfId="934" hidden="1"/>
    <cellStyle name="Hipervínculo 113" xfId="15705" hidden="1"/>
    <cellStyle name="Hipervínculo 113" xfId="15374" hidden="1"/>
    <cellStyle name="Hipervínculo 113" xfId="17298" hidden="1"/>
    <cellStyle name="Hipervínculo 113" xfId="17060" hidden="1"/>
    <cellStyle name="Hipervínculo 113" xfId="17005" hidden="1"/>
    <cellStyle name="Hipervínculo 113" xfId="12273" hidden="1"/>
    <cellStyle name="Hipervínculo 113" xfId="12714" hidden="1"/>
    <cellStyle name="Hipervínculo 113" xfId="6788" hidden="1"/>
    <cellStyle name="Hipervínculo 113" xfId="7824" hidden="1"/>
    <cellStyle name="Hipervínculo 113" xfId="725" hidden="1"/>
    <cellStyle name="Hipervínculo 113" xfId="1149" hidden="1"/>
    <cellStyle name="Hipervínculo 113" xfId="19290" hidden="1"/>
    <cellStyle name="Hipervínculo 113" xfId="19012" hidden="1"/>
    <cellStyle name="Hipervínculo 113" xfId="20397" hidden="1"/>
    <cellStyle name="Hipervínculo 113" xfId="20194" hidden="1"/>
    <cellStyle name="Hipervínculo 113" xfId="20185" hidden="1"/>
    <cellStyle name="Hipervínculo 113" xfId="16255" hidden="1"/>
    <cellStyle name="Hipervínculo 113" xfId="17034" hidden="1"/>
    <cellStyle name="Hipervínculo 113" xfId="10416" hidden="1"/>
    <cellStyle name="Hipervínculo 113" xfId="11747" hidden="1"/>
    <cellStyle name="Hipervínculo 113" xfId="1011" hidden="1"/>
    <cellStyle name="Hipervínculo 113" xfId="1658" hidden="1"/>
    <cellStyle name="Hipervínculo 113" xfId="21665" hidden="1"/>
    <cellStyle name="Hipervínculo 113" xfId="21462" hidden="1"/>
    <cellStyle name="Hipervínculo 113" xfId="22589" hidden="1"/>
    <cellStyle name="Hipervínculo 113" xfId="22386"/>
    <cellStyle name="Hipervínculo 114" xfId="1638" hidden="1"/>
    <cellStyle name="Hipervínculo 114" xfId="1393" hidden="1"/>
    <cellStyle name="Hipervínculo 114" xfId="3898" hidden="1"/>
    <cellStyle name="Hipervínculo 114" xfId="3586" hidden="1"/>
    <cellStyle name="Hipervínculo 114" xfId="5936" hidden="1"/>
    <cellStyle name="Hipervínculo 114" xfId="5629" hidden="1"/>
    <cellStyle name="Hipervínculo 114" xfId="8560" hidden="1"/>
    <cellStyle name="Hipervínculo 114" xfId="8262" hidden="1"/>
    <cellStyle name="Hipervínculo 114" xfId="10753" hidden="1"/>
    <cellStyle name="Hipervínculo 114" xfId="10443" hidden="1"/>
    <cellStyle name="Hipervínculo 114" xfId="12693" hidden="1"/>
    <cellStyle name="Hipervínculo 114" xfId="12458" hidden="1"/>
    <cellStyle name="Hipervínculo 114" xfId="12138" hidden="1"/>
    <cellStyle name="Hipervínculo 114" xfId="7715" hidden="1"/>
    <cellStyle name="Hipervínculo 114" xfId="8067" hidden="1"/>
    <cellStyle name="Hipervínculo 114" xfId="4465" hidden="1"/>
    <cellStyle name="Hipervínculo 114" xfId="4835" hidden="1"/>
    <cellStyle name="Hipervínculo 114" xfId="187" hidden="1"/>
    <cellStyle name="Hipervínculo 114" xfId="877" hidden="1"/>
    <cellStyle name="Hipervínculo 114" xfId="15707" hidden="1"/>
    <cellStyle name="Hipervínculo 114" xfId="15419" hidden="1"/>
    <cellStyle name="Hipervínculo 114" xfId="17299" hidden="1"/>
    <cellStyle name="Hipervínculo 114" xfId="17084" hidden="1"/>
    <cellStyle name="Hipervínculo 114" xfId="16945" hidden="1"/>
    <cellStyle name="Hipervínculo 114" xfId="12271" hidden="1"/>
    <cellStyle name="Hipervínculo 114" xfId="12615" hidden="1"/>
    <cellStyle name="Hipervínculo 114" xfId="6783" hidden="1"/>
    <cellStyle name="Hipervínculo 114" xfId="7643" hidden="1"/>
    <cellStyle name="Hipervínculo 114" xfId="720" hidden="1"/>
    <cellStyle name="Hipervínculo 114" xfId="1105" hidden="1"/>
    <cellStyle name="Hipervínculo 114" xfId="19291" hidden="1"/>
    <cellStyle name="Hipervínculo 114" xfId="19040" hidden="1"/>
    <cellStyle name="Hipervínculo 114" xfId="20398" hidden="1"/>
    <cellStyle name="Hipervínculo 114" xfId="20218" hidden="1"/>
    <cellStyle name="Hipervínculo 114" xfId="20135" hidden="1"/>
    <cellStyle name="Hipervínculo 114" xfId="16251" hidden="1"/>
    <cellStyle name="Hipervínculo 114" xfId="17009" hidden="1"/>
    <cellStyle name="Hipervínculo 114" xfId="10392" hidden="1"/>
    <cellStyle name="Hipervínculo 114" xfId="11626" hidden="1"/>
    <cellStyle name="Hipervínculo 114" xfId="1004" hidden="1"/>
    <cellStyle name="Hipervínculo 114" xfId="1541" hidden="1"/>
    <cellStyle name="Hipervínculo 114" xfId="21666" hidden="1"/>
    <cellStyle name="Hipervínculo 114" xfId="21486" hidden="1"/>
    <cellStyle name="Hipervínculo 114" xfId="22590" hidden="1"/>
    <cellStyle name="Hipervínculo 114" xfId="22410"/>
    <cellStyle name="Hipervínculo 115" xfId="1640" hidden="1"/>
    <cellStyle name="Hipervínculo 115" xfId="1394" hidden="1"/>
    <cellStyle name="Hipervínculo 115" xfId="3900" hidden="1"/>
    <cellStyle name="Hipervínculo 115" xfId="3587" hidden="1"/>
    <cellStyle name="Hipervínculo 115" xfId="5938" hidden="1"/>
    <cellStyle name="Hipervínculo 115" xfId="5630" hidden="1"/>
    <cellStyle name="Hipervínculo 115" xfId="8561" hidden="1"/>
    <cellStyle name="Hipervínculo 115" xfId="8263" hidden="1"/>
    <cellStyle name="Hipervínculo 115" xfId="10755" hidden="1"/>
    <cellStyle name="Hipervínculo 115" xfId="10444" hidden="1"/>
    <cellStyle name="Hipervínculo 115" xfId="12695" hidden="1"/>
    <cellStyle name="Hipervínculo 115" xfId="12459" hidden="1"/>
    <cellStyle name="Hipervínculo 115" xfId="12136" hidden="1"/>
    <cellStyle name="Hipervínculo 115" xfId="7712" hidden="1"/>
    <cellStyle name="Hipervínculo 115" xfId="8066" hidden="1"/>
    <cellStyle name="Hipervínculo 115" xfId="4462" hidden="1"/>
    <cellStyle name="Hipervínculo 115" xfId="4834" hidden="1"/>
    <cellStyle name="Hipervínculo 115" xfId="185" hidden="1"/>
    <cellStyle name="Hipervínculo 115" xfId="876" hidden="1"/>
    <cellStyle name="Hipervínculo 115" xfId="15708" hidden="1"/>
    <cellStyle name="Hipervínculo 115" xfId="15420" hidden="1"/>
    <cellStyle name="Hipervínculo 115" xfId="17300" hidden="1"/>
    <cellStyle name="Hipervínculo 115" xfId="17085" hidden="1"/>
    <cellStyle name="Hipervínculo 115" xfId="16943" hidden="1"/>
    <cellStyle name="Hipervínculo 115" xfId="12270" hidden="1"/>
    <cellStyle name="Hipervínculo 115" xfId="12613" hidden="1"/>
    <cellStyle name="Hipervínculo 115" xfId="6779" hidden="1"/>
    <cellStyle name="Hipervínculo 115" xfId="7638" hidden="1"/>
    <cellStyle name="Hipervínculo 115" xfId="716" hidden="1"/>
    <cellStyle name="Hipervínculo 115" xfId="1104" hidden="1"/>
    <cellStyle name="Hipervínculo 115" xfId="19292" hidden="1"/>
    <cellStyle name="Hipervínculo 115" xfId="19041" hidden="1"/>
    <cellStyle name="Hipervínculo 115" xfId="20399" hidden="1"/>
    <cellStyle name="Hipervínculo 115" xfId="20219" hidden="1"/>
    <cellStyle name="Hipervínculo 115" xfId="20133" hidden="1"/>
    <cellStyle name="Hipervínculo 115" xfId="16247" hidden="1"/>
    <cellStyle name="Hipervínculo 115" xfId="17008" hidden="1"/>
    <cellStyle name="Hipervínculo 115" xfId="10380" hidden="1"/>
    <cellStyle name="Hipervínculo 115" xfId="11623" hidden="1"/>
    <cellStyle name="Hipervínculo 115" xfId="1000" hidden="1"/>
    <cellStyle name="Hipervínculo 115" xfId="1532" hidden="1"/>
    <cellStyle name="Hipervínculo 115" xfId="21667" hidden="1"/>
    <cellStyle name="Hipervínculo 115" xfId="21487" hidden="1"/>
    <cellStyle name="Hipervínculo 115" xfId="22591" hidden="1"/>
    <cellStyle name="Hipervínculo 115" xfId="22411"/>
    <cellStyle name="Hipervínculo 116" xfId="1641" hidden="1"/>
    <cellStyle name="Hipervínculo 116" xfId="1395" hidden="1"/>
    <cellStyle name="Hipervínculo 116" xfId="3902" hidden="1"/>
    <cellStyle name="Hipervínculo 116" xfId="3590" hidden="1"/>
    <cellStyle name="Hipervínculo 116" xfId="5940" hidden="1"/>
    <cellStyle name="Hipervínculo 116" xfId="5633" hidden="1"/>
    <cellStyle name="Hipervínculo 116" xfId="8563" hidden="1"/>
    <cellStyle name="Hipervínculo 116" xfId="8266" hidden="1"/>
    <cellStyle name="Hipervínculo 116" xfId="10757" hidden="1"/>
    <cellStyle name="Hipervínculo 116" xfId="10447" hidden="1"/>
    <cellStyle name="Hipervínculo 116" xfId="12696" hidden="1"/>
    <cellStyle name="Hipervínculo 116" xfId="12461" hidden="1"/>
    <cellStyle name="Hipervínculo 116" xfId="12131" hidden="1"/>
    <cellStyle name="Hipervínculo 116" xfId="7708" hidden="1"/>
    <cellStyle name="Hipervínculo 116" xfId="8064" hidden="1"/>
    <cellStyle name="Hipervínculo 116" xfId="4458" hidden="1"/>
    <cellStyle name="Hipervínculo 116" xfId="4832" hidden="1"/>
    <cellStyle name="Hipervínculo 116" xfId="183" hidden="1"/>
    <cellStyle name="Hipervínculo 116" xfId="874" hidden="1"/>
    <cellStyle name="Hipervínculo 116" xfId="15709" hidden="1"/>
    <cellStyle name="Hipervínculo 116" xfId="15422" hidden="1"/>
    <cellStyle name="Hipervínculo 116" xfId="17302" hidden="1"/>
    <cellStyle name="Hipervínculo 116" xfId="17086" hidden="1"/>
    <cellStyle name="Hipervínculo 116" xfId="16939" hidden="1"/>
    <cellStyle name="Hipervínculo 116" xfId="12269" hidden="1"/>
    <cellStyle name="Hipervínculo 116" xfId="12605" hidden="1"/>
    <cellStyle name="Hipervínculo 116" xfId="6773" hidden="1"/>
    <cellStyle name="Hipervínculo 116" xfId="7628" hidden="1"/>
    <cellStyle name="Hipervínculo 116" xfId="713" hidden="1"/>
    <cellStyle name="Hipervínculo 116" xfId="1103" hidden="1"/>
    <cellStyle name="Hipervínculo 116" xfId="19293" hidden="1"/>
    <cellStyle name="Hipervínculo 116" xfId="19042" hidden="1"/>
    <cellStyle name="Hipervínculo 116" xfId="20400" hidden="1"/>
    <cellStyle name="Hipervínculo 116" xfId="20220" hidden="1"/>
    <cellStyle name="Hipervínculo 116" xfId="20129" hidden="1"/>
    <cellStyle name="Hipervínculo 116" xfId="16229" hidden="1"/>
    <cellStyle name="Hipervínculo 116" xfId="17007" hidden="1"/>
    <cellStyle name="Hipervínculo 116" xfId="10368" hidden="1"/>
    <cellStyle name="Hipervínculo 116" xfId="11618" hidden="1"/>
    <cellStyle name="Hipervínculo 116" xfId="995" hidden="1"/>
    <cellStyle name="Hipervínculo 116" xfId="1530" hidden="1"/>
    <cellStyle name="Hipervínculo 116" xfId="21668" hidden="1"/>
    <cellStyle name="Hipervínculo 116" xfId="21488" hidden="1"/>
    <cellStyle name="Hipervínculo 116" xfId="22592" hidden="1"/>
    <cellStyle name="Hipervínculo 116" xfId="22412"/>
    <cellStyle name="Hipervínculo 117" xfId="1642" hidden="1"/>
    <cellStyle name="Hipervínculo 117" xfId="1396" hidden="1"/>
    <cellStyle name="Hipervínculo 117" xfId="3904" hidden="1"/>
    <cellStyle name="Hipervínculo 117" xfId="3592" hidden="1"/>
    <cellStyle name="Hipervínculo 117" xfId="5942" hidden="1"/>
    <cellStyle name="Hipervínculo 117" xfId="5635" hidden="1"/>
    <cellStyle name="Hipervínculo 117" xfId="8565" hidden="1"/>
    <cellStyle name="Hipervínculo 117" xfId="8268" hidden="1"/>
    <cellStyle name="Hipervínculo 117" xfId="10759" hidden="1"/>
    <cellStyle name="Hipervínculo 117" xfId="10449" hidden="1"/>
    <cellStyle name="Hipervínculo 117" xfId="12698" hidden="1"/>
    <cellStyle name="Hipervínculo 117" xfId="12463" hidden="1"/>
    <cellStyle name="Hipervínculo 117" xfId="12127" hidden="1"/>
    <cellStyle name="Hipervínculo 117" xfId="7704" hidden="1"/>
    <cellStyle name="Hipervínculo 117" xfId="8062" hidden="1"/>
    <cellStyle name="Hipervínculo 117" xfId="4454" hidden="1"/>
    <cellStyle name="Hipervínculo 117" xfId="4831" hidden="1"/>
    <cellStyle name="Hipervínculo 117" xfId="181" hidden="1"/>
    <cellStyle name="Hipervínculo 117" xfId="872" hidden="1"/>
    <cellStyle name="Hipervínculo 117" xfId="15711" hidden="1"/>
    <cellStyle name="Hipervínculo 117" xfId="15423" hidden="1"/>
    <cellStyle name="Hipervínculo 117" xfId="17303" hidden="1"/>
    <cellStyle name="Hipervínculo 117" xfId="17087" hidden="1"/>
    <cellStyle name="Hipervínculo 117" xfId="16936" hidden="1"/>
    <cellStyle name="Hipervínculo 117" xfId="12268" hidden="1"/>
    <cellStyle name="Hipervínculo 117" xfId="12598" hidden="1"/>
    <cellStyle name="Hipervínculo 117" xfId="6770" hidden="1"/>
    <cellStyle name="Hipervínculo 117" xfId="7625" hidden="1"/>
    <cellStyle name="Hipervínculo 117" xfId="711" hidden="1"/>
    <cellStyle name="Hipervínculo 117" xfId="1101" hidden="1"/>
    <cellStyle name="Hipervínculo 117" xfId="19294" hidden="1"/>
    <cellStyle name="Hipervínculo 117" xfId="19043" hidden="1"/>
    <cellStyle name="Hipervínculo 117" xfId="20401" hidden="1"/>
    <cellStyle name="Hipervínculo 117" xfId="20221" hidden="1"/>
    <cellStyle name="Hipervínculo 117" xfId="20126" hidden="1"/>
    <cellStyle name="Hipervínculo 117" xfId="16214" hidden="1"/>
    <cellStyle name="Hipervínculo 117" xfId="17006" hidden="1"/>
    <cellStyle name="Hipervínculo 117" xfId="10366" hidden="1"/>
    <cellStyle name="Hipervínculo 117" xfId="11616" hidden="1"/>
    <cellStyle name="Hipervínculo 117" xfId="991" hidden="1"/>
    <cellStyle name="Hipervínculo 117" xfId="1527" hidden="1"/>
    <cellStyle name="Hipervínculo 117" xfId="21669" hidden="1"/>
    <cellStyle name="Hipervínculo 117" xfId="21489" hidden="1"/>
    <cellStyle name="Hipervínculo 117" xfId="22593" hidden="1"/>
    <cellStyle name="Hipervínculo 117" xfId="22413"/>
    <cellStyle name="Hipervínculo 118" xfId="1643" hidden="1"/>
    <cellStyle name="Hipervínculo 118" xfId="1583" hidden="1"/>
    <cellStyle name="Hipervínculo 118" xfId="3906" hidden="1"/>
    <cellStyle name="Hipervínculo 118" xfId="3833" hidden="1"/>
    <cellStyle name="Hipervínculo 118" xfId="5944" hidden="1"/>
    <cellStyle name="Hipervínculo 118" xfId="5874" hidden="1"/>
    <cellStyle name="Hipervínculo 118" xfId="8567" hidden="1"/>
    <cellStyle name="Hipervínculo 118" xfId="8499" hidden="1"/>
    <cellStyle name="Hipervínculo 118" xfId="10760" hidden="1"/>
    <cellStyle name="Hipervínculo 118" xfId="10695" hidden="1"/>
    <cellStyle name="Hipervínculo 118" xfId="12700" hidden="1"/>
    <cellStyle name="Hipervínculo 118" xfId="12642" hidden="1"/>
    <cellStyle name="Hipervínculo 118" xfId="11720" hidden="1"/>
    <cellStyle name="Hipervínculo 118" xfId="7700" hidden="1"/>
    <cellStyle name="Hipervínculo 118" xfId="7802" hidden="1"/>
    <cellStyle name="Hipervínculo 118" xfId="4450" hidden="1"/>
    <cellStyle name="Hipervínculo 118" xfId="4587" hidden="1"/>
    <cellStyle name="Hipervínculo 118" xfId="180" hidden="1"/>
    <cellStyle name="Hipervínculo 118" xfId="647" hidden="1"/>
    <cellStyle name="Hipervínculo 118" xfId="15712" hidden="1"/>
    <cellStyle name="Hipervínculo 118" xfId="15654" hidden="1"/>
    <cellStyle name="Hipervínculo 118" xfId="17304" hidden="1"/>
    <cellStyle name="Hipervínculo 118" xfId="17254" hidden="1"/>
    <cellStyle name="Hipervínculo 118" xfId="16510" hidden="1"/>
    <cellStyle name="Hipervínculo 118" xfId="12267" hidden="1"/>
    <cellStyle name="Hipervínculo 118" xfId="12324" hidden="1"/>
    <cellStyle name="Hipervínculo 118" xfId="6764" hidden="1"/>
    <cellStyle name="Hipervínculo 118" xfId="6966" hidden="1"/>
    <cellStyle name="Hipervínculo 118" xfId="702" hidden="1"/>
    <cellStyle name="Hipervínculo 118" xfId="857" hidden="1"/>
    <cellStyle name="Hipervínculo 118" xfId="19295" hidden="1"/>
    <cellStyle name="Hipervínculo 118" xfId="19253" hidden="1"/>
    <cellStyle name="Hipervínculo 118" xfId="20402" hidden="1"/>
    <cellStyle name="Hipervínculo 118" xfId="20361" hidden="1"/>
    <cellStyle name="Hipervínculo 118" xfId="19772" hidden="1"/>
    <cellStyle name="Hipervínculo 118" xfId="16204" hidden="1"/>
    <cellStyle name="Hipervínculo 118" xfId="16364" hidden="1"/>
    <cellStyle name="Hipervínculo 118" xfId="10365" hidden="1"/>
    <cellStyle name="Hipervínculo 118" xfId="10846" hidden="1"/>
    <cellStyle name="Hipervínculo 118" xfId="981" hidden="1"/>
    <cellStyle name="Hipervínculo 118" xfId="1106" hidden="1"/>
    <cellStyle name="Hipervínculo 118" xfId="21670" hidden="1"/>
    <cellStyle name="Hipervínculo 118" xfId="21629" hidden="1"/>
    <cellStyle name="Hipervínculo 118" xfId="22594" hidden="1"/>
    <cellStyle name="Hipervínculo 118" xfId="22553"/>
    <cellStyle name="Hipervínculo 119" xfId="1644" hidden="1"/>
    <cellStyle name="Hipervínculo 119" xfId="1252" hidden="1"/>
    <cellStyle name="Hipervínculo 119" xfId="3908" hidden="1"/>
    <cellStyle name="Hipervínculo 119" xfId="3428" hidden="1"/>
    <cellStyle name="Hipervínculo 119" xfId="5946" hidden="1"/>
    <cellStyle name="Hipervínculo 119" xfId="5476" hidden="1"/>
    <cellStyle name="Hipervínculo 119" xfId="8569" hidden="1"/>
    <cellStyle name="Hipervínculo 119" xfId="8149" hidden="1"/>
    <cellStyle name="Hipervínculo 119" xfId="10762" hidden="1"/>
    <cellStyle name="Hipervínculo 119" xfId="10300" hidden="1"/>
    <cellStyle name="Hipervínculo 119" xfId="12702" hidden="1"/>
    <cellStyle name="Hipervínculo 119" xfId="12332" hidden="1"/>
    <cellStyle name="Hipervínculo 119" xfId="12272" hidden="1"/>
    <cellStyle name="Hipervínculo 119" xfId="7695" hidden="1"/>
    <cellStyle name="Hipervínculo 119" xfId="8146" hidden="1"/>
    <cellStyle name="Hipervínculo 119" xfId="4446" hidden="1"/>
    <cellStyle name="Hipervínculo 119" xfId="5007" hidden="1"/>
    <cellStyle name="Hipervínculo 119" xfId="175" hidden="1"/>
    <cellStyle name="Hipervínculo 119" xfId="1026" hidden="1"/>
    <cellStyle name="Hipervínculo 119" xfId="15713" hidden="1"/>
    <cellStyle name="Hipervínculo 119" xfId="15303" hidden="1"/>
    <cellStyle name="Hipervínculo 119" xfId="17306" hidden="1"/>
    <cellStyle name="Hipervínculo 119" xfId="17055" hidden="1"/>
    <cellStyle name="Hipervínculo 119" xfId="17036" hidden="1"/>
    <cellStyle name="Hipervínculo 119" xfId="12266" hidden="1"/>
    <cellStyle name="Hipervínculo 119" xfId="12844" hidden="1"/>
    <cellStyle name="Hipervínculo 119" xfId="6761" hidden="1"/>
    <cellStyle name="Hipervínculo 119" xfId="8072" hidden="1"/>
    <cellStyle name="Hipervínculo 119" xfId="692" hidden="1"/>
    <cellStyle name="Hipervínculo 119" xfId="1304" hidden="1"/>
    <cellStyle name="Hipervínculo 119" xfId="19296" hidden="1"/>
    <cellStyle name="Hipervínculo 119" xfId="18982" hidden="1"/>
    <cellStyle name="Hipervínculo 119" xfId="20403" hidden="1"/>
    <cellStyle name="Hipervínculo 119" xfId="20191" hidden="1"/>
    <cellStyle name="Hipervínculo 119" xfId="20188" hidden="1"/>
    <cellStyle name="Hipervínculo 119" xfId="16201" hidden="1"/>
    <cellStyle name="Hipervínculo 119" xfId="17056" hidden="1"/>
    <cellStyle name="Hipervínculo 119" xfId="10364" hidden="1"/>
    <cellStyle name="Hipervínculo 119" xfId="12257" hidden="1"/>
    <cellStyle name="Hipervínculo 119" xfId="977" hidden="1"/>
    <cellStyle name="Hipervínculo 119" xfId="2028" hidden="1"/>
    <cellStyle name="Hipervínculo 119" xfId="21671" hidden="1"/>
    <cellStyle name="Hipervínculo 119" xfId="21459" hidden="1"/>
    <cellStyle name="Hipervínculo 119" xfId="22595" hidden="1"/>
    <cellStyle name="Hipervínculo 119" xfId="22383"/>
    <cellStyle name="Hipervínculo 12" xfId="463" hidden="1"/>
    <cellStyle name="Hipervínculo 12" xfId="1476" hidden="1"/>
    <cellStyle name="Hipervínculo 12" xfId="2121" hidden="1"/>
    <cellStyle name="Hipervínculo 12" xfId="2356" hidden="1"/>
    <cellStyle name="Hipervínculo 12" xfId="3012" hidden="1"/>
    <cellStyle name="Hipervínculo 12" xfId="3696" hidden="1"/>
    <cellStyle name="Hipervínculo 12" xfId="4486" hidden="1"/>
    <cellStyle name="Hipervínculo 12" xfId="4791" hidden="1"/>
    <cellStyle name="Hipervínculo 12" xfId="3234" hidden="1"/>
    <cellStyle name="Hipervínculo 12" xfId="5737" hidden="1"/>
    <cellStyle name="Hipervínculo 12" xfId="6510" hidden="1"/>
    <cellStyle name="Hipervínculo 12" xfId="6850" hidden="1"/>
    <cellStyle name="Hipervínculo 12" xfId="7665" hidden="1"/>
    <cellStyle name="Hipervínculo 12" xfId="8365" hidden="1"/>
    <cellStyle name="Hipervínculo 12" xfId="9146" hidden="1"/>
    <cellStyle name="Hipervínculo 12" xfId="9482" hidden="1"/>
    <cellStyle name="Hipervínculo 12" xfId="8045" hidden="1"/>
    <cellStyle name="Hipervínculo 12" xfId="10556" hidden="1"/>
    <cellStyle name="Hipervínculo 12" xfId="11333" hidden="1"/>
    <cellStyle name="Hipervínculo 12" xfId="11638" hidden="1"/>
    <cellStyle name="Hipervínculo 12" xfId="10157" hidden="1"/>
    <cellStyle name="Hipervínculo 12" xfId="12538" hidden="1"/>
    <cellStyle name="Hipervínculo 12" xfId="13143" hidden="1"/>
    <cellStyle name="Hipervínculo 12" xfId="13455" hidden="1"/>
    <cellStyle name="Hipervínculo 12" xfId="11935" hidden="1"/>
    <cellStyle name="Hipervínculo 12" xfId="10664" hidden="1"/>
    <cellStyle name="Hipervínculo 12" xfId="10193" hidden="1"/>
    <cellStyle name="Hipervínculo 12" xfId="9029" hidden="1"/>
    <cellStyle name="Hipervínculo 12" xfId="7948" hidden="1"/>
    <cellStyle name="Hipervínculo 12" xfId="6893" hidden="1"/>
    <cellStyle name="Hipervínculo 12" xfId="6318" hidden="1"/>
    <cellStyle name="Hipervínculo 12" xfId="8423" hidden="1"/>
    <cellStyle name="Hipervínculo 12" xfId="4722" hidden="1"/>
    <cellStyle name="Hipervínculo 12" xfId="3390" hidden="1"/>
    <cellStyle name="Hipervínculo 12" xfId="2996" hidden="1"/>
    <cellStyle name="Hipervínculo 12" xfId="1892" hidden="1"/>
    <cellStyle name="Hipervínculo 12" xfId="777" hidden="1"/>
    <cellStyle name="Hipervínculo 12" xfId="14284" hidden="1"/>
    <cellStyle name="Hipervínculo 12" xfId="14521" hidden="1"/>
    <cellStyle name="Hipervínculo 12" xfId="1245" hidden="1"/>
    <cellStyle name="Hipervínculo 12" xfId="15518" hidden="1"/>
    <cellStyle name="Hipervínculo 12" xfId="16193" hidden="1"/>
    <cellStyle name="Hipervínculo 12" xfId="16440" hidden="1"/>
    <cellStyle name="Hipervínculo 12" xfId="15174" hidden="1"/>
    <cellStyle name="Hipervínculo 12" xfId="17147" hidden="1"/>
    <cellStyle name="Hipervínculo 12" xfId="17753" hidden="1"/>
    <cellStyle name="Hipervínculo 12" xfId="17982" hidden="1"/>
    <cellStyle name="Hipervínculo 12" xfId="16743" hidden="1"/>
    <cellStyle name="Hipervínculo 12" xfId="15640" hidden="1"/>
    <cellStyle name="Hipervínculo 12" xfId="15210" hidden="1"/>
    <cellStyle name="Hipervínculo 12" xfId="14190" hidden="1"/>
    <cellStyle name="Hipervínculo 12" xfId="12440" hidden="1"/>
    <cellStyle name="Hipervínculo 12" xfId="10465" hidden="1"/>
    <cellStyle name="Hipervínculo 12" xfId="9903" hidden="1"/>
    <cellStyle name="Hipervínculo 12" xfId="13631" hidden="1"/>
    <cellStyle name="Hipervínculo 12" xfId="7450" hidden="1"/>
    <cellStyle name="Hipervínculo 12" xfId="5325" hidden="1"/>
    <cellStyle name="Hipervínculo 12" xfId="4842" hidden="1"/>
    <cellStyle name="Hipervínculo 12" xfId="2650" hidden="1"/>
    <cellStyle name="Hipervínculo 12" xfId="1008" hidden="1"/>
    <cellStyle name="Hipervínculo 12" xfId="11163" hidden="1"/>
    <cellStyle name="Hipervínculo 12" xfId="18415" hidden="1"/>
    <cellStyle name="Hipervínculo 12" xfId="1773" hidden="1"/>
    <cellStyle name="Hipervínculo 12" xfId="19124" hidden="1"/>
    <cellStyle name="Hipervínculo 12" xfId="19612" hidden="1"/>
    <cellStyle name="Hipervínculo 12" xfId="19746" hidden="1"/>
    <cellStyle name="Hipervínculo 12" xfId="18914" hidden="1"/>
    <cellStyle name="Hipervínculo 12" xfId="20270" hidden="1"/>
    <cellStyle name="Hipervínculo 12" xfId="20719" hidden="1"/>
    <cellStyle name="Hipervínculo 12" xfId="20853" hidden="1"/>
    <cellStyle name="Hipervínculo 12" xfId="19969" hidden="1"/>
    <cellStyle name="Hipervínculo 12" xfId="19239" hidden="1"/>
    <cellStyle name="Hipervínculo 12" xfId="18935" hidden="1"/>
    <cellStyle name="Hipervínculo 12" xfId="17684" hidden="1"/>
    <cellStyle name="Hipervínculo 12" xfId="16722" hidden="1"/>
    <cellStyle name="Hipervínculo 12" xfId="14835" hidden="1"/>
    <cellStyle name="Hipervínculo 12" xfId="14011" hidden="1"/>
    <cellStyle name="Hipervínculo 12" xfId="17246" hidden="1"/>
    <cellStyle name="Hipervínculo 12" xfId="11442" hidden="1"/>
    <cellStyle name="Hipervínculo 12" xfId="8235" hidden="1"/>
    <cellStyle name="Hipervínculo 12" xfId="7816" hidden="1"/>
    <cellStyle name="Hipervínculo 12" xfId="4049" hidden="1"/>
    <cellStyle name="Hipervínculo 12" xfId="1301" hidden="1"/>
    <cellStyle name="Hipervínculo 12" xfId="16058" hidden="1"/>
    <cellStyle name="Hipervínculo 12" xfId="21137" hidden="1"/>
    <cellStyle name="Hipervínculo 12" xfId="2526" hidden="1"/>
    <cellStyle name="Hipervínculo 12" xfId="21538" hidden="1"/>
    <cellStyle name="Hipervínculo 12" xfId="21987" hidden="1"/>
    <cellStyle name="Hipervínculo 12" xfId="22121" hidden="1"/>
    <cellStyle name="Hipervínculo 12" xfId="21442" hidden="1"/>
    <cellStyle name="Hipervínculo 12" xfId="22462" hidden="1"/>
    <cellStyle name="Hipervínculo 12" xfId="22911" hidden="1"/>
    <cellStyle name="Hipervínculo 12" xfId="23045"/>
    <cellStyle name="Hipervínculo 120" xfId="1646" hidden="1"/>
    <cellStyle name="Hipervínculo 120" xfId="1399" hidden="1"/>
    <cellStyle name="Hipervínculo 120" xfId="3910" hidden="1"/>
    <cellStyle name="Hipervínculo 120" xfId="3597" hidden="1"/>
    <cellStyle name="Hipervínculo 120" xfId="5948" hidden="1"/>
    <cellStyle name="Hipervínculo 120" xfId="5640" hidden="1"/>
    <cellStyle name="Hipervínculo 120" xfId="8571" hidden="1"/>
    <cellStyle name="Hipervínculo 120" xfId="8273" hidden="1"/>
    <cellStyle name="Hipervínculo 120" xfId="10764" hidden="1"/>
    <cellStyle name="Hipervínculo 120" xfId="10455" hidden="1"/>
    <cellStyle name="Hipervínculo 120" xfId="12704" hidden="1"/>
    <cellStyle name="Hipervínculo 120" xfId="12467" hidden="1"/>
    <cellStyle name="Hipervínculo 120" xfId="12118" hidden="1"/>
    <cellStyle name="Hipervínculo 120" xfId="7694" hidden="1"/>
    <cellStyle name="Hipervínculo 120" xfId="8057" hidden="1"/>
    <cellStyle name="Hipervínculo 120" xfId="4442" hidden="1"/>
    <cellStyle name="Hipervínculo 120" xfId="4829" hidden="1"/>
    <cellStyle name="Hipervínculo 120" xfId="173" hidden="1"/>
    <cellStyle name="Hipervínculo 120" xfId="868" hidden="1"/>
    <cellStyle name="Hipervínculo 120" xfId="15715" hidden="1"/>
    <cellStyle name="Hipervínculo 120" xfId="15428" hidden="1"/>
    <cellStyle name="Hipervínculo 120" xfId="17307" hidden="1"/>
    <cellStyle name="Hipervínculo 120" xfId="17089" hidden="1"/>
    <cellStyle name="Hipervínculo 120" xfId="16927" hidden="1"/>
    <cellStyle name="Hipervínculo 120" xfId="12265" hidden="1"/>
    <cellStyle name="Hipervínculo 120" xfId="12586" hidden="1"/>
    <cellStyle name="Hipervínculo 120" xfId="6755" hidden="1"/>
    <cellStyle name="Hipervínculo 120" xfId="7618" hidden="1"/>
    <cellStyle name="Hipervínculo 120" xfId="686" hidden="1"/>
    <cellStyle name="Hipervínculo 120" xfId="1095" hidden="1"/>
    <cellStyle name="Hipervínculo 120" xfId="19297" hidden="1"/>
    <cellStyle name="Hipervínculo 120" xfId="19046" hidden="1"/>
    <cellStyle name="Hipervínculo 120" xfId="20404" hidden="1"/>
    <cellStyle name="Hipervínculo 120" xfId="20222" hidden="1"/>
    <cellStyle name="Hipervínculo 120" xfId="20119" hidden="1"/>
    <cellStyle name="Hipervínculo 120" xfId="16179" hidden="1"/>
    <cellStyle name="Hipervínculo 120" xfId="17004" hidden="1"/>
    <cellStyle name="Hipervínculo 120" xfId="10361" hidden="1"/>
    <cellStyle name="Hipervínculo 120" xfId="11608" hidden="1"/>
    <cellStyle name="Hipervínculo 120" xfId="973" hidden="1"/>
    <cellStyle name="Hipervínculo 120" xfId="1519" hidden="1"/>
    <cellStyle name="Hipervínculo 120" xfId="21672" hidden="1"/>
    <cellStyle name="Hipervínculo 120" xfId="21490" hidden="1"/>
    <cellStyle name="Hipervínculo 120" xfId="22596" hidden="1"/>
    <cellStyle name="Hipervínculo 120" xfId="22414"/>
    <cellStyle name="Hipervínculo 121" xfId="1648" hidden="1"/>
    <cellStyle name="Hipervínculo 121" xfId="1402" hidden="1"/>
    <cellStyle name="Hipervínculo 121" xfId="3912" hidden="1"/>
    <cellStyle name="Hipervínculo 121" xfId="3601" hidden="1"/>
    <cellStyle name="Hipervínculo 121" xfId="5950" hidden="1"/>
    <cellStyle name="Hipervínculo 121" xfId="5644" hidden="1"/>
    <cellStyle name="Hipervínculo 121" xfId="8573" hidden="1"/>
    <cellStyle name="Hipervínculo 121" xfId="8276" hidden="1"/>
    <cellStyle name="Hipervínculo 121" xfId="10766" hidden="1"/>
    <cellStyle name="Hipervínculo 121" xfId="10459" hidden="1"/>
    <cellStyle name="Hipervínculo 121" xfId="12706" hidden="1"/>
    <cellStyle name="Hipervínculo 121" xfId="12471" hidden="1"/>
    <cellStyle name="Hipervínculo 121" xfId="12110" hidden="1"/>
    <cellStyle name="Hipervínculo 121" xfId="7686" hidden="1"/>
    <cellStyle name="Hipervínculo 121" xfId="8056" hidden="1"/>
    <cellStyle name="Hipervínculo 121" xfId="4438" hidden="1"/>
    <cellStyle name="Hipervínculo 121" xfId="4828" hidden="1"/>
    <cellStyle name="Hipervínculo 121" xfId="171" hidden="1"/>
    <cellStyle name="Hipervínculo 121" xfId="865" hidden="1"/>
    <cellStyle name="Hipervínculo 121" xfId="15717" hidden="1"/>
    <cellStyle name="Hipervínculo 121" xfId="15431" hidden="1"/>
    <cellStyle name="Hipervínculo 121" xfId="17308" hidden="1"/>
    <cellStyle name="Hipervínculo 121" xfId="17091" hidden="1"/>
    <cellStyle name="Hipervínculo 121" xfId="16921" hidden="1"/>
    <cellStyle name="Hipervínculo 121" xfId="12264" hidden="1"/>
    <cellStyle name="Hipervínculo 121" xfId="12579" hidden="1"/>
    <cellStyle name="Hipervínculo 121" xfId="6753" hidden="1"/>
    <cellStyle name="Hipervínculo 121" xfId="7612" hidden="1"/>
    <cellStyle name="Hipervínculo 121" xfId="676" hidden="1"/>
    <cellStyle name="Hipervínculo 121" xfId="1091" hidden="1"/>
    <cellStyle name="Hipervínculo 121" xfId="19298" hidden="1"/>
    <cellStyle name="Hipervínculo 121" xfId="19049" hidden="1"/>
    <cellStyle name="Hipervínculo 121" xfId="20405" hidden="1"/>
    <cellStyle name="Hipervínculo 121" xfId="20223" hidden="1"/>
    <cellStyle name="Hipervínculo 121" xfId="20114" hidden="1"/>
    <cellStyle name="Hipervínculo 121" xfId="16172" hidden="1"/>
    <cellStyle name="Hipervínculo 121" xfId="17003" hidden="1"/>
    <cellStyle name="Hipervínculo 121" xfId="10360" hidden="1"/>
    <cellStyle name="Hipervínculo 121" xfId="11603" hidden="1"/>
    <cellStyle name="Hipervínculo 121" xfId="963" hidden="1"/>
    <cellStyle name="Hipervínculo 121" xfId="1505" hidden="1"/>
    <cellStyle name="Hipervínculo 121" xfId="21673" hidden="1"/>
    <cellStyle name="Hipervínculo 121" xfId="21491" hidden="1"/>
    <cellStyle name="Hipervínculo 121" xfId="22597" hidden="1"/>
    <cellStyle name="Hipervínculo 121" xfId="22415"/>
    <cellStyle name="Hipervínculo 122" xfId="1649" hidden="1"/>
    <cellStyle name="Hipervínculo 122" xfId="1404" hidden="1"/>
    <cellStyle name="Hipervínculo 122" xfId="3914" hidden="1"/>
    <cellStyle name="Hipervínculo 122" xfId="3604" hidden="1"/>
    <cellStyle name="Hipervínculo 122" xfId="5952" hidden="1"/>
    <cellStyle name="Hipervínculo 122" xfId="5647" hidden="1"/>
    <cellStyle name="Hipervínculo 122" xfId="8574" hidden="1"/>
    <cellStyle name="Hipervínculo 122" xfId="8279" hidden="1"/>
    <cellStyle name="Hipervínculo 122" xfId="10767" hidden="1"/>
    <cellStyle name="Hipervínculo 122" xfId="10462" hidden="1"/>
    <cellStyle name="Hipervínculo 122" xfId="12707" hidden="1"/>
    <cellStyle name="Hipervínculo 122" xfId="12473" hidden="1"/>
    <cellStyle name="Hipervínculo 122" xfId="12105" hidden="1"/>
    <cellStyle name="Hipervínculo 122" xfId="7680" hidden="1"/>
    <cellStyle name="Hipervínculo 122" xfId="8052" hidden="1"/>
    <cellStyle name="Hipervínculo 122" xfId="4434" hidden="1"/>
    <cellStyle name="Hipervínculo 122" xfId="4826" hidden="1"/>
    <cellStyle name="Hipervínculo 122" xfId="170" hidden="1"/>
    <cellStyle name="Hipervínculo 122" xfId="863" hidden="1"/>
    <cellStyle name="Hipervínculo 122" xfId="15718" hidden="1"/>
    <cellStyle name="Hipervínculo 122" xfId="15434" hidden="1"/>
    <cellStyle name="Hipervínculo 122" xfId="17310" hidden="1"/>
    <cellStyle name="Hipervínculo 122" xfId="17093" hidden="1"/>
    <cellStyle name="Hipervínculo 122" xfId="16917" hidden="1"/>
    <cellStyle name="Hipervínculo 122" xfId="12263" hidden="1"/>
    <cellStyle name="Hipervínculo 122" xfId="12569" hidden="1"/>
    <cellStyle name="Hipervínculo 122" xfId="6749" hidden="1"/>
    <cellStyle name="Hipervínculo 122" xfId="7608" hidden="1"/>
    <cellStyle name="Hipervínculo 122" xfId="670" hidden="1"/>
    <cellStyle name="Hipervínculo 122" xfId="1088" hidden="1"/>
    <cellStyle name="Hipervínculo 122" xfId="19299" hidden="1"/>
    <cellStyle name="Hipervínculo 122" xfId="19051" hidden="1"/>
    <cellStyle name="Hipervínculo 122" xfId="20406" hidden="1"/>
    <cellStyle name="Hipervínculo 122" xfId="20224" hidden="1"/>
    <cellStyle name="Hipervínculo 122" xfId="20110" hidden="1"/>
    <cellStyle name="Hipervínculo 122" xfId="16166" hidden="1"/>
    <cellStyle name="Hipervínculo 122" xfId="16994" hidden="1"/>
    <cellStyle name="Hipervínculo 122" xfId="10357" hidden="1"/>
    <cellStyle name="Hipervínculo 122" xfId="11599" hidden="1"/>
    <cellStyle name="Hipervínculo 122" xfId="961" hidden="1"/>
    <cellStyle name="Hipervínculo 122" xfId="1490" hidden="1"/>
    <cellStyle name="Hipervínculo 122" xfId="21674" hidden="1"/>
    <cellStyle name="Hipervínculo 122" xfId="21492" hidden="1"/>
    <cellStyle name="Hipervínculo 122" xfId="22598" hidden="1"/>
    <cellStyle name="Hipervínculo 122" xfId="22416"/>
    <cellStyle name="Hipervínculo 123" xfId="1651" hidden="1"/>
    <cellStyle name="Hipervínculo 123" xfId="1407" hidden="1"/>
    <cellStyle name="Hipervínculo 123" xfId="3916" hidden="1"/>
    <cellStyle name="Hipervínculo 123" xfId="3607" hidden="1"/>
    <cellStyle name="Hipervínculo 123" xfId="5954" hidden="1"/>
    <cellStyle name="Hipervínculo 123" xfId="5651" hidden="1"/>
    <cellStyle name="Hipervínculo 123" xfId="8576" hidden="1"/>
    <cellStyle name="Hipervínculo 123" xfId="8282" hidden="1"/>
    <cellStyle name="Hipervínculo 123" xfId="10769" hidden="1"/>
    <cellStyle name="Hipervínculo 123" xfId="10466" hidden="1"/>
    <cellStyle name="Hipervínculo 123" xfId="12708" hidden="1"/>
    <cellStyle name="Hipervínculo 123" xfId="12475" hidden="1"/>
    <cellStyle name="Hipervínculo 123" xfId="12097" hidden="1"/>
    <cellStyle name="Hipervínculo 123" xfId="7677" hidden="1"/>
    <cellStyle name="Hipervínculo 123" xfId="8048" hidden="1"/>
    <cellStyle name="Hipervínculo 123" xfId="4430" hidden="1"/>
    <cellStyle name="Hipervínculo 123" xfId="4822" hidden="1"/>
    <cellStyle name="Hipervínculo 123" xfId="168" hidden="1"/>
    <cellStyle name="Hipervínculo 123" xfId="859" hidden="1"/>
    <cellStyle name="Hipervínculo 123" xfId="15719" hidden="1"/>
    <cellStyle name="Hipervínculo 123" xfId="15437" hidden="1"/>
    <cellStyle name="Hipervínculo 123" xfId="17311" hidden="1"/>
    <cellStyle name="Hipervínculo 123" xfId="17095" hidden="1"/>
    <cellStyle name="Hipervínculo 123" xfId="16911" hidden="1"/>
    <cellStyle name="Hipervínculo 123" xfId="12262" hidden="1"/>
    <cellStyle name="Hipervínculo 123" xfId="12564" hidden="1"/>
    <cellStyle name="Hipervínculo 123" xfId="6745" hidden="1"/>
    <cellStyle name="Hipervínculo 123" xfId="7602" hidden="1"/>
    <cellStyle name="Hipervínculo 123" xfId="664" hidden="1"/>
    <cellStyle name="Hipervínculo 123" xfId="1086" hidden="1"/>
    <cellStyle name="Hipervínculo 123" xfId="19300" hidden="1"/>
    <cellStyle name="Hipervínculo 123" xfId="19053" hidden="1"/>
    <cellStyle name="Hipervínculo 123" xfId="20407" hidden="1"/>
    <cellStyle name="Hipervínculo 123" xfId="20225" hidden="1"/>
    <cellStyle name="Hipervínculo 123" xfId="20105" hidden="1"/>
    <cellStyle name="Hipervínculo 123" xfId="16160" hidden="1"/>
    <cellStyle name="Hipervínculo 123" xfId="16984" hidden="1"/>
    <cellStyle name="Hipervínculo 123" xfId="10355" hidden="1"/>
    <cellStyle name="Hipervínculo 123" xfId="11594" hidden="1"/>
    <cellStyle name="Hipervínculo 123" xfId="958" hidden="1"/>
    <cellStyle name="Hipervínculo 123" xfId="1473" hidden="1"/>
    <cellStyle name="Hipervínculo 123" xfId="21675" hidden="1"/>
    <cellStyle name="Hipervínculo 123" xfId="21493" hidden="1"/>
    <cellStyle name="Hipervínculo 123" xfId="22599" hidden="1"/>
    <cellStyle name="Hipervínculo 123" xfId="22417"/>
    <cellStyle name="Hipervínculo 124" xfId="1652" hidden="1"/>
    <cellStyle name="Hipervínculo 124" xfId="1409" hidden="1"/>
    <cellStyle name="Hipervínculo 124" xfId="3918" hidden="1"/>
    <cellStyle name="Hipervínculo 124" xfId="3611" hidden="1"/>
    <cellStyle name="Hipervínculo 124" xfId="5955" hidden="1"/>
    <cellStyle name="Hipervínculo 124" xfId="5654" hidden="1"/>
    <cellStyle name="Hipervínculo 124" xfId="8578" hidden="1"/>
    <cellStyle name="Hipervínculo 124" xfId="8285" hidden="1"/>
    <cellStyle name="Hipervínculo 124" xfId="10771" hidden="1"/>
    <cellStyle name="Hipervínculo 124" xfId="10470" hidden="1"/>
    <cellStyle name="Hipervínculo 124" xfId="12709" hidden="1"/>
    <cellStyle name="Hipervínculo 124" xfId="12478" hidden="1"/>
    <cellStyle name="Hipervínculo 124" xfId="12091" hidden="1"/>
    <cellStyle name="Hipervínculo 124" xfId="7672" hidden="1"/>
    <cellStyle name="Hipervínculo 124" xfId="8044" hidden="1"/>
    <cellStyle name="Hipervínculo 124" xfId="4426" hidden="1"/>
    <cellStyle name="Hipervínculo 124" xfId="4819" hidden="1"/>
    <cellStyle name="Hipervínculo 124" xfId="166" hidden="1"/>
    <cellStyle name="Hipervínculo 124" xfId="856" hidden="1"/>
    <cellStyle name="Hipervínculo 124" xfId="15721" hidden="1"/>
    <cellStyle name="Hipervínculo 124" xfId="15440" hidden="1"/>
    <cellStyle name="Hipervínculo 124" xfId="17312" hidden="1"/>
    <cellStyle name="Hipervínculo 124" xfId="17097" hidden="1"/>
    <cellStyle name="Hipervínculo 124" xfId="16906" hidden="1"/>
    <cellStyle name="Hipervínculo 124" xfId="12259" hidden="1"/>
    <cellStyle name="Hipervínculo 124" xfId="12550" hidden="1"/>
    <cellStyle name="Hipervínculo 124" xfId="6742" hidden="1"/>
    <cellStyle name="Hipervínculo 124" xfId="7597" hidden="1"/>
    <cellStyle name="Hipervínculo 124" xfId="662" hidden="1"/>
    <cellStyle name="Hipervínculo 124" xfId="1084" hidden="1"/>
    <cellStyle name="Hipervínculo 124" xfId="19301" hidden="1"/>
    <cellStyle name="Hipervínculo 124" xfId="19056" hidden="1"/>
    <cellStyle name="Hipervínculo 124" xfId="20408" hidden="1"/>
    <cellStyle name="Hipervínculo 124" xfId="20226" hidden="1"/>
    <cellStyle name="Hipervínculo 124" xfId="20100" hidden="1"/>
    <cellStyle name="Hipervínculo 124" xfId="16151" hidden="1"/>
    <cellStyle name="Hipervínculo 124" xfId="16981" hidden="1"/>
    <cellStyle name="Hipervínculo 124" xfId="10347" hidden="1"/>
    <cellStyle name="Hipervínculo 124" xfId="11589" hidden="1"/>
    <cellStyle name="Hipervínculo 124" xfId="953" hidden="1"/>
    <cellStyle name="Hipervínculo 124" xfId="1456" hidden="1"/>
    <cellStyle name="Hipervínculo 124" xfId="21676" hidden="1"/>
    <cellStyle name="Hipervínculo 124" xfId="21494" hidden="1"/>
    <cellStyle name="Hipervínculo 124" xfId="22600" hidden="1"/>
    <cellStyle name="Hipervínculo 124" xfId="22418"/>
    <cellStyle name="Hipervínculo 125" xfId="1654" hidden="1"/>
    <cellStyle name="Hipervínculo 125" xfId="1412" hidden="1"/>
    <cellStyle name="Hipervínculo 125" xfId="3919" hidden="1"/>
    <cellStyle name="Hipervínculo 125" xfId="3615" hidden="1"/>
    <cellStyle name="Hipervínculo 125" xfId="5957" hidden="1"/>
    <cellStyle name="Hipervínculo 125" xfId="5657" hidden="1"/>
    <cellStyle name="Hipervínculo 125" xfId="8580" hidden="1"/>
    <cellStyle name="Hipervínculo 125" xfId="8289" hidden="1"/>
    <cellStyle name="Hipervínculo 125" xfId="10773" hidden="1"/>
    <cellStyle name="Hipervínculo 125" xfId="10474" hidden="1"/>
    <cellStyle name="Hipervínculo 125" xfId="12710" hidden="1"/>
    <cellStyle name="Hipervínculo 125" xfId="12480" hidden="1"/>
    <cellStyle name="Hipervínculo 125" xfId="12084" hidden="1"/>
    <cellStyle name="Hipervínculo 125" xfId="7668" hidden="1"/>
    <cellStyle name="Hipervínculo 125" xfId="8041" hidden="1"/>
    <cellStyle name="Hipervínculo 125" xfId="4422" hidden="1"/>
    <cellStyle name="Hipervínculo 125" xfId="4817" hidden="1"/>
    <cellStyle name="Hipervínculo 125" xfId="164" hidden="1"/>
    <cellStyle name="Hipervínculo 125" xfId="853" hidden="1"/>
    <cellStyle name="Hipervínculo 125" xfId="15723" hidden="1"/>
    <cellStyle name="Hipervínculo 125" xfId="15444" hidden="1"/>
    <cellStyle name="Hipervínculo 125" xfId="17314" hidden="1"/>
    <cellStyle name="Hipervínculo 125" xfId="17100" hidden="1"/>
    <cellStyle name="Hipervínculo 125" xfId="16898" hidden="1"/>
    <cellStyle name="Hipervínculo 125" xfId="12258" hidden="1"/>
    <cellStyle name="Hipervínculo 125" xfId="12543" hidden="1"/>
    <cellStyle name="Hipervínculo 125" xfId="6739" hidden="1"/>
    <cellStyle name="Hipervínculo 125" xfId="7591" hidden="1"/>
    <cellStyle name="Hipervínculo 125" xfId="658" hidden="1"/>
    <cellStyle name="Hipervínculo 125" xfId="1081" hidden="1"/>
    <cellStyle name="Hipervínculo 125" xfId="19302" hidden="1"/>
    <cellStyle name="Hipervínculo 125" xfId="19059" hidden="1"/>
    <cellStyle name="Hipervínculo 125" xfId="20409" hidden="1"/>
    <cellStyle name="Hipervínculo 125" xfId="20227" hidden="1"/>
    <cellStyle name="Hipervínculo 125" xfId="20095" hidden="1"/>
    <cellStyle name="Hipervínculo 125" xfId="16146" hidden="1"/>
    <cellStyle name="Hipervínculo 125" xfId="16974" hidden="1"/>
    <cellStyle name="Hipervínculo 125" xfId="10344" hidden="1"/>
    <cellStyle name="Hipervínculo 125" xfId="11584" hidden="1"/>
    <cellStyle name="Hipervínculo 125" xfId="950" hidden="1"/>
    <cellStyle name="Hipervínculo 125" xfId="1442" hidden="1"/>
    <cellStyle name="Hipervínculo 125" xfId="21677" hidden="1"/>
    <cellStyle name="Hipervínculo 125" xfId="21495" hidden="1"/>
    <cellStyle name="Hipervínculo 125" xfId="22601" hidden="1"/>
    <cellStyle name="Hipervínculo 125" xfId="22419"/>
    <cellStyle name="Hipervínculo 126" xfId="1655" hidden="1"/>
    <cellStyle name="Hipervínculo 126" xfId="1414" hidden="1"/>
    <cellStyle name="Hipervínculo 126" xfId="3921" hidden="1"/>
    <cellStyle name="Hipervínculo 126" xfId="3618" hidden="1"/>
    <cellStyle name="Hipervínculo 126" xfId="5959" hidden="1"/>
    <cellStyle name="Hipervínculo 126" xfId="5661" hidden="1"/>
    <cellStyle name="Hipervínculo 126" xfId="8581" hidden="1"/>
    <cellStyle name="Hipervínculo 126" xfId="8292" hidden="1"/>
    <cellStyle name="Hipervínculo 126" xfId="10774" hidden="1"/>
    <cellStyle name="Hipervínculo 126" xfId="10478" hidden="1"/>
    <cellStyle name="Hipervínculo 126" xfId="12711" hidden="1"/>
    <cellStyle name="Hipervínculo 126" xfId="12484" hidden="1"/>
    <cellStyle name="Hipervínculo 126" xfId="12078" hidden="1"/>
    <cellStyle name="Hipervínculo 126" xfId="7663" hidden="1"/>
    <cellStyle name="Hipervínculo 126" xfId="8038" hidden="1"/>
    <cellStyle name="Hipervínculo 126" xfId="4418" hidden="1"/>
    <cellStyle name="Hipervínculo 126" xfId="4815" hidden="1"/>
    <cellStyle name="Hipervínculo 126" xfId="163" hidden="1"/>
    <cellStyle name="Hipervínculo 126" xfId="849" hidden="1"/>
    <cellStyle name="Hipervínculo 126" xfId="15724" hidden="1"/>
    <cellStyle name="Hipervínculo 126" xfId="15447" hidden="1"/>
    <cellStyle name="Hipervínculo 126" xfId="17315" hidden="1"/>
    <cellStyle name="Hipervínculo 126" xfId="17102" hidden="1"/>
    <cellStyle name="Hipervínculo 126" xfId="16891" hidden="1"/>
    <cellStyle name="Hipervínculo 126" xfId="12256" hidden="1"/>
    <cellStyle name="Hipervínculo 126" xfId="12532" hidden="1"/>
    <cellStyle name="Hipervínculo 126" xfId="6735" hidden="1"/>
    <cellStyle name="Hipervínculo 126" xfId="7583" hidden="1"/>
    <cellStyle name="Hipervínculo 126" xfId="657" hidden="1"/>
    <cellStyle name="Hipervínculo 126" xfId="1079" hidden="1"/>
    <cellStyle name="Hipervínculo 126" xfId="19303" hidden="1"/>
    <cellStyle name="Hipervínculo 126" xfId="19061" hidden="1"/>
    <cellStyle name="Hipervínculo 126" xfId="20410" hidden="1"/>
    <cellStyle name="Hipervínculo 126" xfId="20228" hidden="1"/>
    <cellStyle name="Hipervínculo 126" xfId="20090" hidden="1"/>
    <cellStyle name="Hipervínculo 126" xfId="16140" hidden="1"/>
    <cellStyle name="Hipervínculo 126" xfId="16967" hidden="1"/>
    <cellStyle name="Hipervínculo 126" xfId="10337" hidden="1"/>
    <cellStyle name="Hipervínculo 126" xfId="11580" hidden="1"/>
    <cellStyle name="Hipervínculo 126" xfId="948" hidden="1"/>
    <cellStyle name="Hipervínculo 126" xfId="1430" hidden="1"/>
    <cellStyle name="Hipervínculo 126" xfId="21678" hidden="1"/>
    <cellStyle name="Hipervínculo 126" xfId="21496" hidden="1"/>
    <cellStyle name="Hipervínculo 126" xfId="22602" hidden="1"/>
    <cellStyle name="Hipervínculo 126" xfId="22420"/>
    <cellStyle name="Hipervínculo 127" xfId="1657" hidden="1"/>
    <cellStyle name="Hipervínculo 127" xfId="1417" hidden="1"/>
    <cellStyle name="Hipervínculo 127" xfId="3923" hidden="1"/>
    <cellStyle name="Hipervínculo 127" xfId="3622" hidden="1"/>
    <cellStyle name="Hipervínculo 127" xfId="5961" hidden="1"/>
    <cellStyle name="Hipervínculo 127" xfId="5665" hidden="1"/>
    <cellStyle name="Hipervínculo 127" xfId="8583" hidden="1"/>
    <cellStyle name="Hipervínculo 127" xfId="8295" hidden="1"/>
    <cellStyle name="Hipervínculo 127" xfId="10776" hidden="1"/>
    <cellStyle name="Hipervínculo 127" xfId="10482" hidden="1"/>
    <cellStyle name="Hipervínculo 127" xfId="12712" hidden="1"/>
    <cellStyle name="Hipervínculo 127" xfId="12487" hidden="1"/>
    <cellStyle name="Hipervínculo 127" xfId="12071" hidden="1"/>
    <cellStyle name="Hipervínculo 127" xfId="7659" hidden="1"/>
    <cellStyle name="Hipervínculo 127" xfId="8033" hidden="1"/>
    <cellStyle name="Hipervínculo 127" xfId="4414" hidden="1"/>
    <cellStyle name="Hipervínculo 127" xfId="4813" hidden="1"/>
    <cellStyle name="Hipervínculo 127" xfId="161" hidden="1"/>
    <cellStyle name="Hipervínculo 127" xfId="845" hidden="1"/>
    <cellStyle name="Hipervínculo 127" xfId="15725" hidden="1"/>
    <cellStyle name="Hipervínculo 127" xfId="15450" hidden="1"/>
    <cellStyle name="Hipervínculo 127" xfId="17316" hidden="1"/>
    <cellStyle name="Hipervínculo 127" xfId="17104" hidden="1"/>
    <cellStyle name="Hipervínculo 127" xfId="16884" hidden="1"/>
    <cellStyle name="Hipervínculo 127" xfId="12255" hidden="1"/>
    <cellStyle name="Hipervínculo 127" xfId="12520" hidden="1"/>
    <cellStyle name="Hipervínculo 127" xfId="6734" hidden="1"/>
    <cellStyle name="Hipervínculo 127" xfId="7578" hidden="1"/>
    <cellStyle name="Hipervínculo 127" xfId="655" hidden="1"/>
    <cellStyle name="Hipervínculo 127" xfId="1076" hidden="1"/>
    <cellStyle name="Hipervínculo 127" xfId="19304" hidden="1"/>
    <cellStyle name="Hipervínculo 127" xfId="19064" hidden="1"/>
    <cellStyle name="Hipervínculo 127" xfId="20411" hidden="1"/>
    <cellStyle name="Hipervínculo 127" xfId="20229" hidden="1"/>
    <cellStyle name="Hipervínculo 127" xfId="20085" hidden="1"/>
    <cellStyle name="Hipervínculo 127" xfId="16134" hidden="1"/>
    <cellStyle name="Hipervínculo 127" xfId="16960" hidden="1"/>
    <cellStyle name="Hipervínculo 127" xfId="10333" hidden="1"/>
    <cellStyle name="Hipervínculo 127" xfId="11574" hidden="1"/>
    <cellStyle name="Hipervínculo 127" xfId="939" hidden="1"/>
    <cellStyle name="Hipervínculo 127" xfId="1426" hidden="1"/>
    <cellStyle name="Hipervínculo 127" xfId="21679" hidden="1"/>
    <cellStyle name="Hipervínculo 127" xfId="21497" hidden="1"/>
    <cellStyle name="Hipervínculo 127" xfId="22603" hidden="1"/>
    <cellStyle name="Hipervínculo 127" xfId="22421"/>
    <cellStyle name="Hipervínculo 128" xfId="1659" hidden="1"/>
    <cellStyle name="Hipervínculo 128" xfId="1419" hidden="1"/>
    <cellStyle name="Hipervínculo 128" xfId="3925" hidden="1"/>
    <cellStyle name="Hipervínculo 128" xfId="3626" hidden="1"/>
    <cellStyle name="Hipervínculo 128" xfId="5963" hidden="1"/>
    <cellStyle name="Hipervínculo 128" xfId="5669" hidden="1"/>
    <cellStyle name="Hipervínculo 128" xfId="8585" hidden="1"/>
    <cellStyle name="Hipervínculo 128" xfId="8298" hidden="1"/>
    <cellStyle name="Hipervínculo 128" xfId="10778" hidden="1"/>
    <cellStyle name="Hipervínculo 128" xfId="10486" hidden="1"/>
    <cellStyle name="Hipervínculo 128" xfId="12713" hidden="1"/>
    <cellStyle name="Hipervínculo 128" xfId="12490" hidden="1"/>
    <cellStyle name="Hipervínculo 128" xfId="12065" hidden="1"/>
    <cellStyle name="Hipervínculo 128" xfId="7653" hidden="1"/>
    <cellStyle name="Hipervínculo 128" xfId="8030" hidden="1"/>
    <cellStyle name="Hipervínculo 128" xfId="4411" hidden="1"/>
    <cellStyle name="Hipervínculo 128" xfId="4811" hidden="1"/>
    <cellStyle name="Hipervínculo 128" xfId="159" hidden="1"/>
    <cellStyle name="Hipervínculo 128" xfId="841" hidden="1"/>
    <cellStyle name="Hipervínculo 128" xfId="15727" hidden="1"/>
    <cellStyle name="Hipervínculo 128" xfId="15452" hidden="1"/>
    <cellStyle name="Hipervínculo 128" xfId="17318" hidden="1"/>
    <cellStyle name="Hipervínculo 128" xfId="17106" hidden="1"/>
    <cellStyle name="Hipervínculo 128" xfId="16877" hidden="1"/>
    <cellStyle name="Hipervínculo 128" xfId="12254" hidden="1"/>
    <cellStyle name="Hipervínculo 128" xfId="12511" hidden="1"/>
    <cellStyle name="Hipervínculo 128" xfId="6731" hidden="1"/>
    <cellStyle name="Hipervínculo 128" xfId="7574" hidden="1"/>
    <cellStyle name="Hipervínculo 128" xfId="653" hidden="1"/>
    <cellStyle name="Hipervínculo 128" xfId="1074" hidden="1"/>
    <cellStyle name="Hipervínculo 128" xfId="19305" hidden="1"/>
    <cellStyle name="Hipervínculo 128" xfId="19065" hidden="1"/>
    <cellStyle name="Hipervínculo 128" xfId="20412" hidden="1"/>
    <cellStyle name="Hipervínculo 128" xfId="20230" hidden="1"/>
    <cellStyle name="Hipervínculo 128" xfId="20080" hidden="1"/>
    <cellStyle name="Hipervínculo 128" xfId="16129" hidden="1"/>
    <cellStyle name="Hipervínculo 128" xfId="16953" hidden="1"/>
    <cellStyle name="Hipervínculo 128" xfId="10327" hidden="1"/>
    <cellStyle name="Hipervínculo 128" xfId="11568" hidden="1"/>
    <cellStyle name="Hipervínculo 128" xfId="931" hidden="1"/>
    <cellStyle name="Hipervínculo 128" xfId="1421" hidden="1"/>
    <cellStyle name="Hipervínculo 128" xfId="21680" hidden="1"/>
    <cellStyle name="Hipervínculo 128" xfId="21498" hidden="1"/>
    <cellStyle name="Hipervínculo 128" xfId="22604" hidden="1"/>
    <cellStyle name="Hipervínculo 128" xfId="22422"/>
    <cellStyle name="Hipervínculo 129" xfId="1661" hidden="1"/>
    <cellStyle name="Hipervínculo 129" xfId="1423" hidden="1"/>
    <cellStyle name="Hipervínculo 129" xfId="3927" hidden="1"/>
    <cellStyle name="Hipervínculo 129" xfId="3630" hidden="1"/>
    <cellStyle name="Hipervínculo 129" xfId="5965" hidden="1"/>
    <cellStyle name="Hipervínculo 129" xfId="5673" hidden="1"/>
    <cellStyle name="Hipervínculo 129" xfId="8587" hidden="1"/>
    <cellStyle name="Hipervínculo 129" xfId="8302" hidden="1"/>
    <cellStyle name="Hipervínculo 129" xfId="10780" hidden="1"/>
    <cellStyle name="Hipervínculo 129" xfId="10490" hidden="1"/>
    <cellStyle name="Hipervínculo 129" xfId="12715" hidden="1"/>
    <cellStyle name="Hipervínculo 129" xfId="12492" hidden="1"/>
    <cellStyle name="Hipervínculo 129" xfId="12057" hidden="1"/>
    <cellStyle name="Hipervínculo 129" xfId="7651" hidden="1"/>
    <cellStyle name="Hipervínculo 129" xfId="8026" hidden="1"/>
    <cellStyle name="Hipervínculo 129" xfId="4408" hidden="1"/>
    <cellStyle name="Hipervínculo 129" xfId="4808" hidden="1"/>
    <cellStyle name="Hipervínculo 129" xfId="157" hidden="1"/>
    <cellStyle name="Hipervínculo 129" xfId="837" hidden="1"/>
    <cellStyle name="Hipervínculo 129" xfId="15729" hidden="1"/>
    <cellStyle name="Hipervínculo 129" xfId="15456" hidden="1"/>
    <cellStyle name="Hipervínculo 129" xfId="17319" hidden="1"/>
    <cellStyle name="Hipervínculo 129" xfId="17108" hidden="1"/>
    <cellStyle name="Hipervínculo 129" xfId="16870" hidden="1"/>
    <cellStyle name="Hipervínculo 129" xfId="12253" hidden="1"/>
    <cellStyle name="Hipervínculo 129" xfId="12500" hidden="1"/>
    <cellStyle name="Hipervínculo 129" xfId="6728" hidden="1"/>
    <cellStyle name="Hipervínculo 129" xfId="7567" hidden="1"/>
    <cellStyle name="Hipervínculo 129" xfId="648" hidden="1"/>
    <cellStyle name="Hipervínculo 129" xfId="1071" hidden="1"/>
    <cellStyle name="Hipervínculo 129" xfId="19306" hidden="1"/>
    <cellStyle name="Hipervínculo 129" xfId="19067" hidden="1"/>
    <cellStyle name="Hipervínculo 129" xfId="20413" hidden="1"/>
    <cellStyle name="Hipervínculo 129" xfId="20231" hidden="1"/>
    <cellStyle name="Hipervínculo 129" xfId="20074" hidden="1"/>
    <cellStyle name="Hipervínculo 129" xfId="16121" hidden="1"/>
    <cellStyle name="Hipervínculo 129" xfId="16947" hidden="1"/>
    <cellStyle name="Hipervínculo 129" xfId="10324" hidden="1"/>
    <cellStyle name="Hipervínculo 129" xfId="11564" hidden="1"/>
    <cellStyle name="Hipervínculo 129" xfId="928" hidden="1"/>
    <cellStyle name="Hipervínculo 129" xfId="1415" hidden="1"/>
    <cellStyle name="Hipervínculo 129" xfId="21681" hidden="1"/>
    <cellStyle name="Hipervínculo 129" xfId="21499" hidden="1"/>
    <cellStyle name="Hipervínculo 129" xfId="22605" hidden="1"/>
    <cellStyle name="Hipervínculo 129" xfId="22423"/>
    <cellStyle name="Hipervínculo 13" xfId="465" hidden="1"/>
    <cellStyle name="Hipervínculo 13" xfId="1478" hidden="1"/>
    <cellStyle name="Hipervínculo 13" xfId="1594" hidden="1"/>
    <cellStyle name="Hipervínculo 13" xfId="2359" hidden="1"/>
    <cellStyle name="Hipervínculo 13" xfId="3014" hidden="1"/>
    <cellStyle name="Hipervínculo 13" xfId="3698" hidden="1"/>
    <cellStyle name="Hipervínculo 13" xfId="3846" hidden="1"/>
    <cellStyle name="Hipervínculo 13" xfId="4792" hidden="1"/>
    <cellStyle name="Hipervínculo 13" xfId="3232" hidden="1"/>
    <cellStyle name="Hipervínculo 13" xfId="5739" hidden="1"/>
    <cellStyle name="Hipervínculo 13" xfId="5886" hidden="1"/>
    <cellStyle name="Hipervínculo 13" xfId="6853" hidden="1"/>
    <cellStyle name="Hipervínculo 13" xfId="7666" hidden="1"/>
    <cellStyle name="Hipervínculo 13" xfId="8366" hidden="1"/>
    <cellStyle name="Hipervínculo 13" xfId="8511" hidden="1"/>
    <cellStyle name="Hipervínculo 13" xfId="9484" hidden="1"/>
    <cellStyle name="Hipervínculo 13" xfId="8047" hidden="1"/>
    <cellStyle name="Hipervínculo 13" xfId="10558" hidden="1"/>
    <cellStyle name="Hipervínculo 13" xfId="10707" hidden="1"/>
    <cellStyle name="Hipervínculo 13" xfId="11639" hidden="1"/>
    <cellStyle name="Hipervínculo 13" xfId="10159" hidden="1"/>
    <cellStyle name="Hipervínculo 13" xfId="12539" hidden="1"/>
    <cellStyle name="Hipervínculo 13" xfId="12653" hidden="1"/>
    <cellStyle name="Hipervínculo 13" xfId="13458" hidden="1"/>
    <cellStyle name="Hipervínculo 13" xfId="11930" hidden="1"/>
    <cellStyle name="Hipervínculo 13" xfId="11707" hidden="1"/>
    <cellStyle name="Hipervínculo 13" xfId="10191" hidden="1"/>
    <cellStyle name="Hipervínculo 13" xfId="9025" hidden="1"/>
    <cellStyle name="Hipervínculo 13" xfId="7946" hidden="1"/>
    <cellStyle name="Hipervínculo 13" xfId="7790" hidden="1"/>
    <cellStyle name="Hipervínculo 13" xfId="6312" hidden="1"/>
    <cellStyle name="Hipervínculo 13" xfId="8429" hidden="1"/>
    <cellStyle name="Hipervínculo 13" xfId="4720" hidden="1"/>
    <cellStyle name="Hipervínculo 13" xfId="4572" hidden="1"/>
    <cellStyle name="Hipervínculo 13" xfId="2990" hidden="1"/>
    <cellStyle name="Hipervínculo 13" xfId="1889" hidden="1"/>
    <cellStyle name="Hipervínculo 13" xfId="775" hidden="1"/>
    <cellStyle name="Hipervínculo 13" xfId="634" hidden="1"/>
    <cellStyle name="Hipervínculo 13" xfId="14523" hidden="1"/>
    <cellStyle name="Hipervínculo 13" xfId="1242" hidden="1"/>
    <cellStyle name="Hipervínculo 13" xfId="15520" hidden="1"/>
    <cellStyle name="Hipervínculo 13" xfId="15666" hidden="1"/>
    <cellStyle name="Hipervínculo 13" xfId="16441" hidden="1"/>
    <cellStyle name="Hipervínculo 13" xfId="15176" hidden="1"/>
    <cellStyle name="Hipervínculo 13" xfId="17148" hidden="1"/>
    <cellStyle name="Hipervínculo 13" xfId="17265" hidden="1"/>
    <cellStyle name="Hipervínculo 13" xfId="17984" hidden="1"/>
    <cellStyle name="Hipervínculo 13" xfId="16740" hidden="1"/>
    <cellStyle name="Hipervínculo 13" xfId="16497" hidden="1"/>
    <cellStyle name="Hipervínculo 13" xfId="15209" hidden="1"/>
    <cellStyle name="Hipervínculo 13" xfId="14186" hidden="1"/>
    <cellStyle name="Hipervínculo 13" xfId="12438" hidden="1"/>
    <cellStyle name="Hipervínculo 13" xfId="12313" hidden="1"/>
    <cellStyle name="Hipervínculo 13" xfId="9892" hidden="1"/>
    <cellStyle name="Hipervínculo 13" xfId="13634" hidden="1"/>
    <cellStyle name="Hipervínculo 13" xfId="7448" hidden="1"/>
    <cellStyle name="Hipervínculo 13" xfId="6942" hidden="1"/>
    <cellStyle name="Hipervínculo 13" xfId="4841" hidden="1"/>
    <cellStyle name="Hipervínculo 13" xfId="2646" hidden="1"/>
    <cellStyle name="Hipervínculo 13" xfId="1006" hidden="1"/>
    <cellStyle name="Hipervínculo 13" xfId="840" hidden="1"/>
    <cellStyle name="Hipervínculo 13" xfId="18417" hidden="1"/>
    <cellStyle name="Hipervínculo 13" xfId="1755" hidden="1"/>
    <cellStyle name="Hipervínculo 13" xfId="19126" hidden="1"/>
    <cellStyle name="Hipervínculo 13" xfId="19265" hidden="1"/>
    <cellStyle name="Hipervínculo 13" xfId="19747" hidden="1"/>
    <cellStyle name="Hipervínculo 13" xfId="18915" hidden="1"/>
    <cellStyle name="Hipervínculo 13" xfId="20271" hidden="1"/>
    <cellStyle name="Hipervínculo 13" xfId="20372" hidden="1"/>
    <cellStyle name="Hipervínculo 13" xfId="20854" hidden="1"/>
    <cellStyle name="Hipervínculo 13" xfId="19966" hidden="1"/>
    <cellStyle name="Hipervínculo 13" xfId="19761" hidden="1"/>
    <cellStyle name="Hipervínculo 13" xfId="18934" hidden="1"/>
    <cellStyle name="Hipervínculo 13" xfId="17681" hidden="1"/>
    <cellStyle name="Hipervínculo 13" xfId="16712" hidden="1"/>
    <cellStyle name="Hipervínculo 13" xfId="16331" hidden="1"/>
    <cellStyle name="Hipervínculo 13" xfId="14007" hidden="1"/>
    <cellStyle name="Hipervínculo 13" xfId="17247" hidden="1"/>
    <cellStyle name="Hipervínculo 13" xfId="11439" hidden="1"/>
    <cellStyle name="Hipervínculo 13" xfId="10794" hidden="1"/>
    <cellStyle name="Hipervínculo 13" xfId="7806" hidden="1"/>
    <cellStyle name="Hipervínculo 13" xfId="4038" hidden="1"/>
    <cellStyle name="Hipervínculo 13" xfId="1299" hidden="1"/>
    <cellStyle name="Hipervínculo 13" xfId="1089" hidden="1"/>
    <cellStyle name="Hipervínculo 13" xfId="21138" hidden="1"/>
    <cellStyle name="Hipervínculo 13" xfId="2504" hidden="1"/>
    <cellStyle name="Hipervínculo 13" xfId="21539" hidden="1"/>
    <cellStyle name="Hipervínculo 13" xfId="21640" hidden="1"/>
    <cellStyle name="Hipervínculo 13" xfId="22122" hidden="1"/>
    <cellStyle name="Hipervínculo 13" xfId="21443" hidden="1"/>
    <cellStyle name="Hipervínculo 13" xfId="22463" hidden="1"/>
    <cellStyle name="Hipervínculo 13" xfId="22564" hidden="1"/>
    <cellStyle name="Hipervínculo 13" xfId="23046"/>
    <cellStyle name="Hipervínculo 130" xfId="1662" hidden="1"/>
    <cellStyle name="Hipervínculo 130" xfId="1424" hidden="1"/>
    <cellStyle name="Hipervínculo 130" xfId="3929" hidden="1"/>
    <cellStyle name="Hipervínculo 130" xfId="3634" hidden="1"/>
    <cellStyle name="Hipervínculo 130" xfId="5967" hidden="1"/>
    <cellStyle name="Hipervínculo 130" xfId="5677" hidden="1"/>
    <cellStyle name="Hipervínculo 130" xfId="8589" hidden="1"/>
    <cellStyle name="Hipervínculo 130" xfId="8306" hidden="1"/>
    <cellStyle name="Hipervínculo 130" xfId="10781" hidden="1"/>
    <cellStyle name="Hipervínculo 130" xfId="10493" hidden="1"/>
    <cellStyle name="Hipervínculo 130" xfId="12716" hidden="1"/>
    <cellStyle name="Hipervínculo 130" xfId="12493" hidden="1"/>
    <cellStyle name="Hipervínculo 130" xfId="12050" hidden="1"/>
    <cellStyle name="Hipervínculo 130" xfId="7648" hidden="1"/>
    <cellStyle name="Hipervínculo 130" xfId="8022" hidden="1"/>
    <cellStyle name="Hipervínculo 130" xfId="4405" hidden="1"/>
    <cellStyle name="Hipervínculo 130" xfId="4807" hidden="1"/>
    <cellStyle name="Hipervínculo 130" xfId="156" hidden="1"/>
    <cellStyle name="Hipervínculo 130" xfId="834" hidden="1"/>
    <cellStyle name="Hipervínculo 130" xfId="15730" hidden="1"/>
    <cellStyle name="Hipervínculo 130" xfId="15459" hidden="1"/>
    <cellStyle name="Hipervínculo 130" xfId="17320" hidden="1"/>
    <cellStyle name="Hipervínculo 130" xfId="17109" hidden="1"/>
    <cellStyle name="Hipervínculo 130" xfId="16863" hidden="1"/>
    <cellStyle name="Hipervínculo 130" xfId="12252" hidden="1"/>
    <cellStyle name="Hipervínculo 130" xfId="12498" hidden="1"/>
    <cellStyle name="Hipervínculo 130" xfId="6726" hidden="1"/>
    <cellStyle name="Hipervínculo 130" xfId="7554" hidden="1"/>
    <cellStyle name="Hipervínculo 130" xfId="646" hidden="1"/>
    <cellStyle name="Hipervínculo 130" xfId="1061" hidden="1"/>
    <cellStyle name="Hipervínculo 130" xfId="19307" hidden="1"/>
    <cellStyle name="Hipervínculo 130" xfId="19069" hidden="1"/>
    <cellStyle name="Hipervínculo 130" xfId="20414" hidden="1"/>
    <cellStyle name="Hipervínculo 130" xfId="20232" hidden="1"/>
    <cellStyle name="Hipervínculo 130" xfId="20069" hidden="1"/>
    <cellStyle name="Hipervínculo 130" xfId="16115" hidden="1"/>
    <cellStyle name="Hipervínculo 130" xfId="16934" hidden="1"/>
    <cellStyle name="Hipervínculo 130" xfId="10320" hidden="1"/>
    <cellStyle name="Hipervínculo 130" xfId="11559" hidden="1"/>
    <cellStyle name="Hipervínculo 130" xfId="903" hidden="1"/>
    <cellStyle name="Hipervínculo 130" xfId="1410" hidden="1"/>
    <cellStyle name="Hipervínculo 130" xfId="21682" hidden="1"/>
    <cellStyle name="Hipervínculo 130" xfId="21500" hidden="1"/>
    <cellStyle name="Hipervínculo 130" xfId="22606" hidden="1"/>
    <cellStyle name="Hipervínculo 130" xfId="22424"/>
    <cellStyle name="Hipervínculo 131" xfId="1663" hidden="1"/>
    <cellStyle name="Hipervínculo 131" xfId="1427" hidden="1"/>
    <cellStyle name="Hipervínculo 131" xfId="3931" hidden="1"/>
    <cellStyle name="Hipervínculo 131" xfId="3637" hidden="1"/>
    <cellStyle name="Hipervínculo 131" xfId="5969" hidden="1"/>
    <cellStyle name="Hipervínculo 131" xfId="5680" hidden="1"/>
    <cellStyle name="Hipervínculo 131" xfId="8591" hidden="1"/>
    <cellStyle name="Hipervínculo 131" xfId="8308" hidden="1"/>
    <cellStyle name="Hipervínculo 131" xfId="10783" hidden="1"/>
    <cellStyle name="Hipervínculo 131" xfId="10496" hidden="1"/>
    <cellStyle name="Hipervínculo 131" xfId="12717" hidden="1"/>
    <cellStyle name="Hipervínculo 131" xfId="12495" hidden="1"/>
    <cellStyle name="Hipervínculo 131" xfId="12045" hidden="1"/>
    <cellStyle name="Hipervínculo 131" xfId="7645" hidden="1"/>
    <cellStyle name="Hipervínculo 131" xfId="8020" hidden="1"/>
    <cellStyle name="Hipervínculo 131" xfId="4402" hidden="1"/>
    <cellStyle name="Hipervínculo 131" xfId="4804" hidden="1"/>
    <cellStyle name="Hipervínculo 131" xfId="154" hidden="1"/>
    <cellStyle name="Hipervínculo 131" xfId="832" hidden="1"/>
    <cellStyle name="Hipervínculo 131" xfId="15731" hidden="1"/>
    <cellStyle name="Hipervínculo 131" xfId="15461" hidden="1"/>
    <cellStyle name="Hipervínculo 131" xfId="17322" hidden="1"/>
    <cellStyle name="Hipervínculo 131" xfId="17110" hidden="1"/>
    <cellStyle name="Hipervínculo 131" xfId="16857" hidden="1"/>
    <cellStyle name="Hipervínculo 131" xfId="12251" hidden="1"/>
    <cellStyle name="Hipervínculo 131" xfId="12496" hidden="1"/>
    <cellStyle name="Hipervínculo 131" xfId="6724" hidden="1"/>
    <cellStyle name="Hipervínculo 131" xfId="7548" hidden="1"/>
    <cellStyle name="Hipervínculo 131" xfId="633" hidden="1"/>
    <cellStyle name="Hipervínculo 131" xfId="1059" hidden="1"/>
    <cellStyle name="Hipervínculo 131" xfId="19308" hidden="1"/>
    <cellStyle name="Hipervínculo 131" xfId="19071" hidden="1"/>
    <cellStyle name="Hipervínculo 131" xfId="20415" hidden="1"/>
    <cellStyle name="Hipervínculo 131" xfId="20233" hidden="1"/>
    <cellStyle name="Hipervínculo 131" xfId="20065" hidden="1"/>
    <cellStyle name="Hipervínculo 131" xfId="16109" hidden="1"/>
    <cellStyle name="Hipervínculo 131" xfId="16930" hidden="1"/>
    <cellStyle name="Hipervínculo 131" xfId="10315" hidden="1"/>
    <cellStyle name="Hipervínculo 131" xfId="11558" hidden="1"/>
    <cellStyle name="Hipervínculo 131" xfId="891" hidden="1"/>
    <cellStyle name="Hipervínculo 131" xfId="1405" hidden="1"/>
    <cellStyle name="Hipervínculo 131" xfId="21683" hidden="1"/>
    <cellStyle name="Hipervínculo 131" xfId="21501" hidden="1"/>
    <cellStyle name="Hipervínculo 131" xfId="22607" hidden="1"/>
    <cellStyle name="Hipervínculo 131" xfId="22425"/>
    <cellStyle name="Hipervínculo 132" xfId="1664" hidden="1"/>
    <cellStyle name="Hipervínculo 132" xfId="2133" hidden="1"/>
    <cellStyle name="Hipervínculo 132" xfId="3933" hidden="1"/>
    <cellStyle name="Hipervínculo 132" xfId="4498" hidden="1"/>
    <cellStyle name="Hipervínculo 132" xfId="5970" hidden="1"/>
    <cellStyle name="Hipervínculo 132" xfId="6524" hidden="1"/>
    <cellStyle name="Hipervínculo 132" xfId="8592" hidden="1"/>
    <cellStyle name="Hipervínculo 132" xfId="9159" hidden="1"/>
    <cellStyle name="Hipervínculo 132" xfId="10785" hidden="1"/>
    <cellStyle name="Hipervínculo 132" xfId="11347" hidden="1"/>
    <cellStyle name="Hipervínculo 132" xfId="12718" hidden="1"/>
    <cellStyle name="Hipervínculo 132" xfId="13154" hidden="1"/>
    <cellStyle name="Hipervínculo 132" xfId="10617" hidden="1"/>
    <cellStyle name="Hipervínculo 132" xfId="7642" hidden="1"/>
    <cellStyle name="Hipervínculo 132" xfId="6875" hidden="1"/>
    <cellStyle name="Hipervínculo 132" xfId="4399" hidden="1"/>
    <cellStyle name="Hipervínculo 132" xfId="3380" hidden="1"/>
    <cellStyle name="Hipervínculo 132" xfId="152" hidden="1"/>
    <cellStyle name="Hipervínculo 132" xfId="14294" hidden="1"/>
    <cellStyle name="Hipervínculo 132" xfId="15733" hidden="1"/>
    <cellStyle name="Hipervínculo 132" xfId="16206" hidden="1"/>
    <cellStyle name="Hipervínculo 132" xfId="17323" hidden="1"/>
    <cellStyle name="Hipervínculo 132" xfId="17761" hidden="1"/>
    <cellStyle name="Hipervínculo 132" xfId="15596" hidden="1"/>
    <cellStyle name="Hipervínculo 132" xfId="12250" hidden="1"/>
    <cellStyle name="Hipervínculo 132" xfId="10434" hidden="1"/>
    <cellStyle name="Hipervínculo 132" xfId="6722" hidden="1"/>
    <cellStyle name="Hipervínculo 132" xfId="5313" hidden="1"/>
    <cellStyle name="Hipervínculo 132" xfId="631" hidden="1"/>
    <cellStyle name="Hipervínculo 132" xfId="11117" hidden="1"/>
    <cellStyle name="Hipervínculo 132" xfId="19309" hidden="1"/>
    <cellStyle name="Hipervínculo 132" xfId="19620" hidden="1"/>
    <cellStyle name="Hipervínculo 132" xfId="20416" hidden="1"/>
    <cellStyle name="Hipervínculo 132" xfId="20727" hidden="1"/>
    <cellStyle name="Hipervínculo 132" xfId="19198" hidden="1"/>
    <cellStyle name="Hipervínculo 132" xfId="16097" hidden="1"/>
    <cellStyle name="Hipervínculo 132" xfId="14781" hidden="1"/>
    <cellStyle name="Hipervínculo 132" xfId="10314" hidden="1"/>
    <cellStyle name="Hipervínculo 132" xfId="8208" hidden="1"/>
    <cellStyle name="Hipervínculo 132" xfId="881" hidden="1"/>
    <cellStyle name="Hipervínculo 132" xfId="16020" hidden="1"/>
    <cellStyle name="Hipervínculo 132" xfId="21684" hidden="1"/>
    <cellStyle name="Hipervínculo 132" xfId="21995" hidden="1"/>
    <cellStyle name="Hipervínculo 132" xfId="22608" hidden="1"/>
    <cellStyle name="Hipervínculo 132" xfId="22919"/>
    <cellStyle name="Hipervínculo 133" xfId="1665" hidden="1"/>
    <cellStyle name="Hipervínculo 133" xfId="1578" hidden="1"/>
    <cellStyle name="Hipervínculo 133" xfId="3934" hidden="1"/>
    <cellStyle name="Hipervínculo 133" xfId="3825" hidden="1"/>
    <cellStyle name="Hipervínculo 133" xfId="5972" hidden="1"/>
    <cellStyle name="Hipervínculo 133" xfId="5866" hidden="1"/>
    <cellStyle name="Hipervínculo 133" xfId="8594" hidden="1"/>
    <cellStyle name="Hipervínculo 133" xfId="8491" hidden="1"/>
    <cellStyle name="Hipervínculo 133" xfId="10787" hidden="1"/>
    <cellStyle name="Hipervínculo 133" xfId="10688" hidden="1"/>
    <cellStyle name="Hipervínculo 133" xfId="12719" hidden="1"/>
    <cellStyle name="Hipervínculo 133" xfId="12637" hidden="1"/>
    <cellStyle name="Hipervínculo 133" xfId="11728" hidden="1"/>
    <cellStyle name="Hipervínculo 133" xfId="7633" hidden="1"/>
    <cellStyle name="Hipervínculo 133" xfId="7810" hidden="1"/>
    <cellStyle name="Hipervínculo 133" xfId="4396" hidden="1"/>
    <cellStyle name="Hipervínculo 133" xfId="4591" hidden="1"/>
    <cellStyle name="Hipervínculo 133" xfId="150" hidden="1"/>
    <cellStyle name="Hipervínculo 133" xfId="654" hidden="1"/>
    <cellStyle name="Hipervínculo 133" xfId="15735" hidden="1"/>
    <cellStyle name="Hipervínculo 133" xfId="15646" hidden="1"/>
    <cellStyle name="Hipervínculo 133" xfId="17324" hidden="1"/>
    <cellStyle name="Hipervínculo 133" xfId="17248" hidden="1"/>
    <cellStyle name="Hipervínculo 133" xfId="16518" hidden="1"/>
    <cellStyle name="Hipervínculo 133" xfId="12249" hidden="1"/>
    <cellStyle name="Hipervínculo 133" xfId="12328" hidden="1"/>
    <cellStyle name="Hipervínculo 133" xfId="6721" hidden="1"/>
    <cellStyle name="Hipervínculo 133" xfId="6981" hidden="1"/>
    <cellStyle name="Hipervínculo 133" xfId="625" hidden="1"/>
    <cellStyle name="Hipervínculo 133" xfId="866" hidden="1"/>
    <cellStyle name="Hipervínculo 133" xfId="19310" hidden="1"/>
    <cellStyle name="Hipervínculo 133" xfId="19245" hidden="1"/>
    <cellStyle name="Hipervínculo 133" xfId="20417" hidden="1"/>
    <cellStyle name="Hipervínculo 133" xfId="20357" hidden="1"/>
    <cellStyle name="Hipervínculo 133" xfId="19776" hidden="1"/>
    <cellStyle name="Hipervínculo 133" xfId="16094" hidden="1"/>
    <cellStyle name="Hipervínculo 133" xfId="16375" hidden="1"/>
    <cellStyle name="Hipervínculo 133" xfId="10310" hidden="1"/>
    <cellStyle name="Hipervínculo 133" xfId="10869" hidden="1"/>
    <cellStyle name="Hipervínculo 133" xfId="878" hidden="1"/>
    <cellStyle name="Hipervínculo 133" xfId="1111" hidden="1"/>
    <cellStyle name="Hipervínculo 133" xfId="21685" hidden="1"/>
    <cellStyle name="Hipervínculo 133" xfId="21625" hidden="1"/>
    <cellStyle name="Hipervínculo 133" xfId="22609" hidden="1"/>
    <cellStyle name="Hipervínculo 133" xfId="22549"/>
    <cellStyle name="Hipervínculo 134" xfId="1666" hidden="1"/>
    <cellStyle name="Hipervínculo 134" xfId="1429" hidden="1"/>
    <cellStyle name="Hipervínculo 134" xfId="3936" hidden="1"/>
    <cellStyle name="Hipervínculo 134" xfId="3641" hidden="1"/>
    <cellStyle name="Hipervínculo 134" xfId="5974" hidden="1"/>
    <cellStyle name="Hipervínculo 134" xfId="5683" hidden="1"/>
    <cellStyle name="Hipervínculo 134" xfId="8596" hidden="1"/>
    <cellStyle name="Hipervínculo 134" xfId="8311" hidden="1"/>
    <cellStyle name="Hipervínculo 134" xfId="10788" hidden="1"/>
    <cellStyle name="Hipervínculo 134" xfId="10500" hidden="1"/>
    <cellStyle name="Hipervínculo 134" xfId="12720" hidden="1"/>
    <cellStyle name="Hipervínculo 134" xfId="12497" hidden="1"/>
    <cellStyle name="Hipervínculo 134" xfId="12039" hidden="1"/>
    <cellStyle name="Hipervínculo 134" xfId="7630" hidden="1"/>
    <cellStyle name="Hipervínculo 134" xfId="8016" hidden="1"/>
    <cellStyle name="Hipervínculo 134" xfId="4393" hidden="1"/>
    <cellStyle name="Hipervínculo 134" xfId="4798" hidden="1"/>
    <cellStyle name="Hipervínculo 134" xfId="148" hidden="1"/>
    <cellStyle name="Hipervínculo 134" xfId="828" hidden="1"/>
    <cellStyle name="Hipervínculo 134" xfId="15736" hidden="1"/>
    <cellStyle name="Hipervínculo 134" xfId="15464" hidden="1"/>
    <cellStyle name="Hipervínculo 134" xfId="17325" hidden="1"/>
    <cellStyle name="Hipervínculo 134" xfId="17111" hidden="1"/>
    <cellStyle name="Hipervínculo 134" xfId="16849" hidden="1"/>
    <cellStyle name="Hipervínculo 134" xfId="12248" hidden="1"/>
    <cellStyle name="Hipervínculo 134" xfId="12494" hidden="1"/>
    <cellStyle name="Hipervínculo 134" xfId="6718" hidden="1"/>
    <cellStyle name="Hipervínculo 134" xfId="7540" hidden="1"/>
    <cellStyle name="Hipervínculo 134" xfId="622" hidden="1"/>
    <cellStyle name="Hipervínculo 134" xfId="1057" hidden="1"/>
    <cellStyle name="Hipervínculo 134" xfId="19311" hidden="1"/>
    <cellStyle name="Hipervínculo 134" xfId="19072" hidden="1"/>
    <cellStyle name="Hipervínculo 134" xfId="20418" hidden="1"/>
    <cellStyle name="Hipervínculo 134" xfId="20234" hidden="1"/>
    <cellStyle name="Hipervínculo 134" xfId="20060" hidden="1"/>
    <cellStyle name="Hipervínculo 134" xfId="16089" hidden="1"/>
    <cellStyle name="Hipervínculo 134" xfId="16923" hidden="1"/>
    <cellStyle name="Hipervínculo 134" xfId="10304" hidden="1"/>
    <cellStyle name="Hipervínculo 134" xfId="11553" hidden="1"/>
    <cellStyle name="Hipervínculo 134" xfId="873" hidden="1"/>
    <cellStyle name="Hipervínculo 134" xfId="1400" hidden="1"/>
    <cellStyle name="Hipervínculo 134" xfId="21686" hidden="1"/>
    <cellStyle name="Hipervínculo 134" xfId="21502" hidden="1"/>
    <cellStyle name="Hipervínculo 134" xfId="22610" hidden="1"/>
    <cellStyle name="Hipervínculo 134" xfId="22426"/>
    <cellStyle name="Hipervínculo 135" xfId="1667" hidden="1"/>
    <cellStyle name="Hipervínculo 135" xfId="1432" hidden="1"/>
    <cellStyle name="Hipervínculo 135" xfId="3938" hidden="1"/>
    <cellStyle name="Hipervínculo 135" xfId="3644" hidden="1"/>
    <cellStyle name="Hipervínculo 135" xfId="5976" hidden="1"/>
    <cellStyle name="Hipervínculo 135" xfId="5687" hidden="1"/>
    <cellStyle name="Hipervínculo 135" xfId="8598" hidden="1"/>
    <cellStyle name="Hipervínculo 135" xfId="8315" hidden="1"/>
    <cellStyle name="Hipervínculo 135" xfId="10789" hidden="1"/>
    <cellStyle name="Hipervínculo 135" xfId="10504" hidden="1"/>
    <cellStyle name="Hipervínculo 135" xfId="12721" hidden="1"/>
    <cellStyle name="Hipervínculo 135" xfId="12499" hidden="1"/>
    <cellStyle name="Hipervínculo 135" xfId="12035" hidden="1"/>
    <cellStyle name="Hipervínculo 135" xfId="7629" hidden="1"/>
    <cellStyle name="Hipervínculo 135" xfId="8013" hidden="1"/>
    <cellStyle name="Hipervínculo 135" xfId="4389" hidden="1"/>
    <cellStyle name="Hipervínculo 135" xfId="4793" hidden="1"/>
    <cellStyle name="Hipervínculo 135" xfId="146" hidden="1"/>
    <cellStyle name="Hipervínculo 135" xfId="825" hidden="1"/>
    <cellStyle name="Hipervínculo 135" xfId="15737" hidden="1"/>
    <cellStyle name="Hipervínculo 135" xfId="15467" hidden="1"/>
    <cellStyle name="Hipervínculo 135" xfId="17327" hidden="1"/>
    <cellStyle name="Hipervínculo 135" xfId="17112" hidden="1"/>
    <cellStyle name="Hipervínculo 135" xfId="16843" hidden="1"/>
    <cellStyle name="Hipervínculo 135" xfId="12247" hidden="1"/>
    <cellStyle name="Hipervínculo 135" xfId="12491" hidden="1"/>
    <cellStyle name="Hipervínculo 135" xfId="6713" hidden="1"/>
    <cellStyle name="Hipervínculo 135" xfId="7535" hidden="1"/>
    <cellStyle name="Hipervínculo 135" xfId="618" hidden="1"/>
    <cellStyle name="Hipervínculo 135" xfId="1054" hidden="1"/>
    <cellStyle name="Hipervínculo 135" xfId="19312" hidden="1"/>
    <cellStyle name="Hipervínculo 135" xfId="19074" hidden="1"/>
    <cellStyle name="Hipervínculo 135" xfId="20419" hidden="1"/>
    <cellStyle name="Hipervínculo 135" xfId="20235" hidden="1"/>
    <cellStyle name="Hipervínculo 135" xfId="20055" hidden="1"/>
    <cellStyle name="Hipervínculo 135" xfId="16085" hidden="1"/>
    <cellStyle name="Hipervínculo 135" xfId="16914" hidden="1"/>
    <cellStyle name="Hipervínculo 135" xfId="10302" hidden="1"/>
    <cellStyle name="Hipervínculo 135" xfId="11544" hidden="1"/>
    <cellStyle name="Hipervínculo 135" xfId="870" hidden="1"/>
    <cellStyle name="Hipervínculo 135" xfId="1398" hidden="1"/>
    <cellStyle name="Hipervínculo 135" xfId="21687" hidden="1"/>
    <cellStyle name="Hipervínculo 135" xfId="21503" hidden="1"/>
    <cellStyle name="Hipervínculo 135" xfId="22611" hidden="1"/>
    <cellStyle name="Hipervínculo 135" xfId="22427"/>
    <cellStyle name="Hipervínculo 136" xfId="1668" hidden="1"/>
    <cellStyle name="Hipervínculo 136" xfId="1543" hidden="1"/>
    <cellStyle name="Hipervínculo 136" xfId="3940" hidden="1"/>
    <cellStyle name="Hipervínculo 136" xfId="3776" hidden="1"/>
    <cellStyle name="Hipervínculo 136" xfId="5977" hidden="1"/>
    <cellStyle name="Hipervínculo 136" xfId="5817" hidden="1"/>
    <cellStyle name="Hipervínculo 136" xfId="8600" hidden="1"/>
    <cellStyle name="Hipervínculo 136" xfId="8444" hidden="1"/>
    <cellStyle name="Hipervínculo 136" xfId="10791" hidden="1"/>
    <cellStyle name="Hipervínculo 136" xfId="10637" hidden="1"/>
    <cellStyle name="Hipervínculo 136" xfId="12722" hidden="1"/>
    <cellStyle name="Hipervínculo 136" xfId="12600" hidden="1"/>
    <cellStyle name="Hipervínculo 136" xfId="11785" hidden="1"/>
    <cellStyle name="Hipervínculo 136" xfId="7627" hidden="1"/>
    <cellStyle name="Hipervínculo 136" xfId="7851" hidden="1"/>
    <cellStyle name="Hipervínculo 136" xfId="4386" hidden="1"/>
    <cellStyle name="Hipervínculo 136" xfId="4629" hidden="1"/>
    <cellStyle name="Hipervínculo 136" xfId="144" hidden="1"/>
    <cellStyle name="Hipervínculo 136" xfId="700" hidden="1"/>
    <cellStyle name="Hipervínculo 136" xfId="15739" hidden="1"/>
    <cellStyle name="Hipervínculo 136" xfId="15598" hidden="1"/>
    <cellStyle name="Hipervínculo 136" xfId="17328" hidden="1"/>
    <cellStyle name="Hipervínculo 136" xfId="17210" hidden="1"/>
    <cellStyle name="Hipervínculo 136" xfId="16584" hidden="1"/>
    <cellStyle name="Hipervínculo 136" xfId="12246" hidden="1"/>
    <cellStyle name="Hipervínculo 136" xfId="12363" hidden="1"/>
    <cellStyle name="Hipervínculo 136" xfId="6710" hidden="1"/>
    <cellStyle name="Hipervínculo 136" xfId="7157" hidden="1"/>
    <cellStyle name="Hipervínculo 136" xfId="615" hidden="1"/>
    <cellStyle name="Hipervínculo 136" xfId="937" hidden="1"/>
    <cellStyle name="Hipervínculo 136" xfId="19313" hidden="1"/>
    <cellStyle name="Hipervínculo 136" xfId="19200" hidden="1"/>
    <cellStyle name="Hipervínculo 136" xfId="20420" hidden="1"/>
    <cellStyle name="Hipervínculo 136" xfId="20325" hidden="1"/>
    <cellStyle name="Hipervínculo 136" xfId="19830" hidden="1"/>
    <cellStyle name="Hipervínculo 136" xfId="16074" hidden="1"/>
    <cellStyle name="Hipervínculo 136" xfId="16455" hidden="1"/>
    <cellStyle name="Hipervínculo 136" xfId="10299" hidden="1"/>
    <cellStyle name="Hipervínculo 136" xfId="11062" hidden="1"/>
    <cellStyle name="Hipervínculo 136" xfId="869" hidden="1"/>
    <cellStyle name="Hipervínculo 136" xfId="1172" hidden="1"/>
    <cellStyle name="Hipervínculo 136" xfId="21688" hidden="1"/>
    <cellStyle name="Hipervínculo 136" xfId="21593" hidden="1"/>
    <cellStyle name="Hipervínculo 136" xfId="22612" hidden="1"/>
    <cellStyle name="Hipervínculo 136" xfId="22517"/>
    <cellStyle name="Hipervínculo 137" xfId="1670" hidden="1"/>
    <cellStyle name="Hipervínculo 137" xfId="1545" hidden="1"/>
    <cellStyle name="Hipervínculo 137" xfId="3941" hidden="1"/>
    <cellStyle name="Hipervínculo 137" xfId="3778" hidden="1"/>
    <cellStyle name="Hipervínculo 137" xfId="5979" hidden="1"/>
    <cellStyle name="Hipervínculo 137" xfId="5819" hidden="1"/>
    <cellStyle name="Hipervínculo 137" xfId="8601" hidden="1"/>
    <cellStyle name="Hipervínculo 137" xfId="8446" hidden="1"/>
    <cellStyle name="Hipervínculo 137" xfId="10793" hidden="1"/>
    <cellStyle name="Hipervínculo 137" xfId="10639" hidden="1"/>
    <cellStyle name="Hipervínculo 137" xfId="12723" hidden="1"/>
    <cellStyle name="Hipervínculo 137" xfId="12602" hidden="1"/>
    <cellStyle name="Hipervínculo 137" xfId="11783" hidden="1"/>
    <cellStyle name="Hipervínculo 137" xfId="7626" hidden="1"/>
    <cellStyle name="Hipervínculo 137" xfId="7849" hidden="1"/>
    <cellStyle name="Hipervínculo 137" xfId="4382" hidden="1"/>
    <cellStyle name="Hipervínculo 137" xfId="4625" hidden="1"/>
    <cellStyle name="Hipervínculo 137" xfId="142" hidden="1"/>
    <cellStyle name="Hipervínculo 137" xfId="698" hidden="1"/>
    <cellStyle name="Hipervínculo 137" xfId="15741" hidden="1"/>
    <cellStyle name="Hipervínculo 137" xfId="15600" hidden="1"/>
    <cellStyle name="Hipervínculo 137" xfId="17329" hidden="1"/>
    <cellStyle name="Hipervínculo 137" xfId="17212" hidden="1"/>
    <cellStyle name="Hipervínculo 137" xfId="16580" hidden="1"/>
    <cellStyle name="Hipervínculo 137" xfId="12245" hidden="1"/>
    <cellStyle name="Hipervínculo 137" xfId="12361" hidden="1"/>
    <cellStyle name="Hipervínculo 137" xfId="6708" hidden="1"/>
    <cellStyle name="Hipervínculo 137" xfId="7149" hidden="1"/>
    <cellStyle name="Hipervínculo 137" xfId="611" hidden="1"/>
    <cellStyle name="Hipervínculo 137" xfId="935" hidden="1"/>
    <cellStyle name="Hipervínculo 137" xfId="19314" hidden="1"/>
    <cellStyle name="Hipervínculo 137" xfId="19202" hidden="1"/>
    <cellStyle name="Hipervínculo 137" xfId="20421" hidden="1"/>
    <cellStyle name="Hipervínculo 137" xfId="20327" hidden="1"/>
    <cellStyle name="Hipervínculo 137" xfId="19826" hidden="1"/>
    <cellStyle name="Hipervínculo 137" xfId="16067" hidden="1"/>
    <cellStyle name="Hipervínculo 137" xfId="16452" hidden="1"/>
    <cellStyle name="Hipervínculo 137" xfId="10296" hidden="1"/>
    <cellStyle name="Hipervínculo 137" xfId="11052" hidden="1"/>
    <cellStyle name="Hipervínculo 137" xfId="867" hidden="1"/>
    <cellStyle name="Hipervínculo 137" xfId="1170" hidden="1"/>
    <cellStyle name="Hipervínculo 137" xfId="21689" hidden="1"/>
    <cellStyle name="Hipervínculo 137" xfId="21595" hidden="1"/>
    <cellStyle name="Hipervínculo 137" xfId="22613" hidden="1"/>
    <cellStyle name="Hipervínculo 137" xfId="22519"/>
    <cellStyle name="Hipervínculo 138" xfId="1671" hidden="1"/>
    <cellStyle name="Hipervínculo 138" xfId="1542" hidden="1"/>
    <cellStyle name="Hipervínculo 138" xfId="3943" hidden="1"/>
    <cellStyle name="Hipervínculo 138" xfId="3775" hidden="1"/>
    <cellStyle name="Hipervínculo 138" xfId="5981" hidden="1"/>
    <cellStyle name="Hipervínculo 138" xfId="5816" hidden="1"/>
    <cellStyle name="Hipervínculo 138" xfId="8603" hidden="1"/>
    <cellStyle name="Hipervínculo 138" xfId="8443" hidden="1"/>
    <cellStyle name="Hipervínculo 138" xfId="10795" hidden="1"/>
    <cellStyle name="Hipervínculo 138" xfId="10636" hidden="1"/>
    <cellStyle name="Hipervínculo 138" xfId="12724" hidden="1"/>
    <cellStyle name="Hipervínculo 138" xfId="12599" hidden="1"/>
    <cellStyle name="Hipervínculo 138" xfId="11787" hidden="1"/>
    <cellStyle name="Hipervínculo 138" xfId="7624" hidden="1"/>
    <cellStyle name="Hipervínculo 138" xfId="7852" hidden="1"/>
    <cellStyle name="Hipervínculo 138" xfId="4379" hidden="1"/>
    <cellStyle name="Hipervínculo 138" xfId="4630" hidden="1"/>
    <cellStyle name="Hipervínculo 138" xfId="141" hidden="1"/>
    <cellStyle name="Hipervínculo 138" xfId="701" hidden="1"/>
    <cellStyle name="Hipervínculo 138" xfId="15742" hidden="1"/>
    <cellStyle name="Hipervínculo 138" xfId="15597" hidden="1"/>
    <cellStyle name="Hipervínculo 138" xfId="17331" hidden="1"/>
    <cellStyle name="Hipervínculo 138" xfId="17209" hidden="1"/>
    <cellStyle name="Hipervínculo 138" xfId="16586" hidden="1"/>
    <cellStyle name="Hipervínculo 138" xfId="12244" hidden="1"/>
    <cellStyle name="Hipervínculo 138" xfId="12364" hidden="1"/>
    <cellStyle name="Hipervínculo 138" xfId="6705" hidden="1"/>
    <cellStyle name="Hipervínculo 138" xfId="7160" hidden="1"/>
    <cellStyle name="Hipervínculo 138" xfId="608" hidden="1"/>
    <cellStyle name="Hipervínculo 138" xfId="938" hidden="1"/>
    <cellStyle name="Hipervínculo 138" xfId="19315" hidden="1"/>
    <cellStyle name="Hipervínculo 138" xfId="19199" hidden="1"/>
    <cellStyle name="Hipervínculo 138" xfId="20422" hidden="1"/>
    <cellStyle name="Hipervínculo 138" xfId="20324" hidden="1"/>
    <cellStyle name="Hipervínculo 138" xfId="19832" hidden="1"/>
    <cellStyle name="Hipervínculo 138" xfId="16060" hidden="1"/>
    <cellStyle name="Hipervínculo 138" xfId="16457" hidden="1"/>
    <cellStyle name="Hipervínculo 138" xfId="10295" hidden="1"/>
    <cellStyle name="Hipervínculo 138" xfId="11064" hidden="1"/>
    <cellStyle name="Hipervínculo 138" xfId="861" hidden="1"/>
    <cellStyle name="Hipervínculo 138" xfId="1173" hidden="1"/>
    <cellStyle name="Hipervínculo 138" xfId="21690" hidden="1"/>
    <cellStyle name="Hipervínculo 138" xfId="21592" hidden="1"/>
    <cellStyle name="Hipervínculo 138" xfId="22614" hidden="1"/>
    <cellStyle name="Hipervínculo 138" xfId="22516"/>
    <cellStyle name="Hipervínculo 139" xfId="1672" hidden="1"/>
    <cellStyle name="Hipervínculo 139" xfId="1487" hidden="1"/>
    <cellStyle name="Hipervínculo 139" xfId="3945" hidden="1"/>
    <cellStyle name="Hipervínculo 139" xfId="3709" hidden="1"/>
    <cellStyle name="Hipervínculo 139" xfId="5983" hidden="1"/>
    <cellStyle name="Hipervínculo 139" xfId="5751" hidden="1"/>
    <cellStyle name="Hipervínculo 139" xfId="8605" hidden="1"/>
    <cellStyle name="Hipervínculo 139" xfId="8378" hidden="1"/>
    <cellStyle name="Hipervínculo 139" xfId="10797" hidden="1"/>
    <cellStyle name="Hipervínculo 139" xfId="10570" hidden="1"/>
    <cellStyle name="Hipervínculo 139" xfId="12725" hidden="1"/>
    <cellStyle name="Hipervínculo 139" xfId="12548" hidden="1"/>
    <cellStyle name="Hipervínculo 139" xfId="11909" hidden="1"/>
    <cellStyle name="Hipervínculo 139" xfId="7623" hidden="1"/>
    <cellStyle name="Hipervínculo 139" xfId="7933" hidden="1"/>
    <cellStyle name="Hipervínculo 139" xfId="4375" hidden="1"/>
    <cellStyle name="Hipervínculo 139" xfId="4708" hidden="1"/>
    <cellStyle name="Hipervínculo 139" xfId="139" hidden="1"/>
    <cellStyle name="Hipervínculo 139" xfId="764" hidden="1"/>
    <cellStyle name="Hipervínculo 139" xfId="15744" hidden="1"/>
    <cellStyle name="Hipervínculo 139" xfId="15532" hidden="1"/>
    <cellStyle name="Hipervínculo 139" xfId="17332" hidden="1"/>
    <cellStyle name="Hipervínculo 139" xfId="17157" hidden="1"/>
    <cellStyle name="Hipervínculo 139" xfId="16714" hidden="1"/>
    <cellStyle name="Hipervínculo 139" xfId="12243" hidden="1"/>
    <cellStyle name="Hipervínculo 139" xfId="12411" hidden="1"/>
    <cellStyle name="Hipervínculo 139" xfId="6703" hidden="1"/>
    <cellStyle name="Hipervínculo 139" xfId="7418" hidden="1"/>
    <cellStyle name="Hipervínculo 139" xfId="604" hidden="1"/>
    <cellStyle name="Hipervínculo 139" xfId="996" hidden="1"/>
    <cellStyle name="Hipervínculo 139" xfId="19316" hidden="1"/>
    <cellStyle name="Hipervínculo 139" xfId="19137" hidden="1"/>
    <cellStyle name="Hipervínculo 139" xfId="20423" hidden="1"/>
    <cellStyle name="Hipervínculo 139" xfId="20279" hidden="1"/>
    <cellStyle name="Hipervínculo 139" xfId="19943" hidden="1"/>
    <cellStyle name="Hipervínculo 139" xfId="16053" hidden="1"/>
    <cellStyle name="Hipervínculo 139" xfId="16639" hidden="1"/>
    <cellStyle name="Hipervínculo 139" xfId="10292" hidden="1"/>
    <cellStyle name="Hipervínculo 139" xfId="11400" hidden="1"/>
    <cellStyle name="Hipervínculo 139" xfId="858" hidden="1"/>
    <cellStyle name="Hipervínculo 139" xfId="1285" hidden="1"/>
    <cellStyle name="Hipervínculo 139" xfId="21691" hidden="1"/>
    <cellStyle name="Hipervínculo 139" xfId="21547" hidden="1"/>
    <cellStyle name="Hipervínculo 139" xfId="22615" hidden="1"/>
    <cellStyle name="Hipervínculo 139" xfId="22471"/>
    <cellStyle name="Hipervínculo 14" xfId="467" hidden="1"/>
    <cellStyle name="Hipervínculo 14" xfId="1479" hidden="1"/>
    <cellStyle name="Hipervínculo 14" xfId="1590" hidden="1"/>
    <cellStyle name="Hipervínculo 14" xfId="2361" hidden="1"/>
    <cellStyle name="Hipervínculo 14" xfId="3015" hidden="1"/>
    <cellStyle name="Hipervínculo 14" xfId="3699" hidden="1"/>
    <cellStyle name="Hipervínculo 14" xfId="3842" hidden="1"/>
    <cellStyle name="Hipervínculo 14" xfId="4794" hidden="1"/>
    <cellStyle name="Hipervínculo 14" xfId="3230" hidden="1"/>
    <cellStyle name="Hipervínculo 14" xfId="5740" hidden="1"/>
    <cellStyle name="Hipervínculo 14" xfId="5882" hidden="1"/>
    <cellStyle name="Hipervínculo 14" xfId="6856" hidden="1"/>
    <cellStyle name="Hipervínculo 14" xfId="7667" hidden="1"/>
    <cellStyle name="Hipervínculo 14" xfId="8367" hidden="1"/>
    <cellStyle name="Hipervínculo 14" xfId="8507" hidden="1"/>
    <cellStyle name="Hipervínculo 14" xfId="9487" hidden="1"/>
    <cellStyle name="Hipervínculo 14" xfId="8049" hidden="1"/>
    <cellStyle name="Hipervínculo 14" xfId="10559" hidden="1"/>
    <cellStyle name="Hipervínculo 14" xfId="10703" hidden="1"/>
    <cellStyle name="Hipervínculo 14" xfId="11641" hidden="1"/>
    <cellStyle name="Hipervínculo 14" xfId="10161" hidden="1"/>
    <cellStyle name="Hipervínculo 14" xfId="12540" hidden="1"/>
    <cellStyle name="Hipervínculo 14" xfId="12649" hidden="1"/>
    <cellStyle name="Hipervínculo 14" xfId="13460" hidden="1"/>
    <cellStyle name="Hipervínculo 14" xfId="11929" hidden="1"/>
    <cellStyle name="Hipervínculo 14" xfId="11711" hidden="1"/>
    <cellStyle name="Hipervínculo 14" xfId="10188" hidden="1"/>
    <cellStyle name="Hipervínculo 14" xfId="9023" hidden="1"/>
    <cellStyle name="Hipervínculo 14" xfId="7945" hidden="1"/>
    <cellStyle name="Hipervínculo 14" xfId="7794" hidden="1"/>
    <cellStyle name="Hipervínculo 14" xfId="6306" hidden="1"/>
    <cellStyle name="Hipervínculo 14" xfId="8432" hidden="1"/>
    <cellStyle name="Hipervínculo 14" xfId="4719" hidden="1"/>
    <cellStyle name="Hipervínculo 14" xfId="4578" hidden="1"/>
    <cellStyle name="Hipervínculo 14" xfId="2982" hidden="1"/>
    <cellStyle name="Hipervínculo 14" xfId="1887" hidden="1"/>
    <cellStyle name="Hipervínculo 14" xfId="774" hidden="1"/>
    <cellStyle name="Hipervínculo 14" xfId="638" hidden="1"/>
    <cellStyle name="Hipervínculo 14" xfId="14525" hidden="1"/>
    <cellStyle name="Hipervínculo 14" xfId="1239" hidden="1"/>
    <cellStyle name="Hipervínculo 14" xfId="15521" hidden="1"/>
    <cellStyle name="Hipervínculo 14" xfId="15662" hidden="1"/>
    <cellStyle name="Hipervínculo 14" xfId="16442" hidden="1"/>
    <cellStyle name="Hipervínculo 14" xfId="15178" hidden="1"/>
    <cellStyle name="Hipervínculo 14" xfId="17149" hidden="1"/>
    <cellStyle name="Hipervínculo 14" xfId="17261" hidden="1"/>
    <cellStyle name="Hipervínculo 14" xfId="17986" hidden="1"/>
    <cellStyle name="Hipervínculo 14" xfId="16735" hidden="1"/>
    <cellStyle name="Hipervínculo 14" xfId="16501" hidden="1"/>
    <cellStyle name="Hipervínculo 14" xfId="15206" hidden="1"/>
    <cellStyle name="Hipervínculo 14" xfId="14184" hidden="1"/>
    <cellStyle name="Hipervínculo 14" xfId="12437" hidden="1"/>
    <cellStyle name="Hipervínculo 14" xfId="12317" hidden="1"/>
    <cellStyle name="Hipervínculo 14" xfId="9882" hidden="1"/>
    <cellStyle name="Hipervínculo 14" xfId="13638" hidden="1"/>
    <cellStyle name="Hipervínculo 14" xfId="7446" hidden="1"/>
    <cellStyle name="Hipervínculo 14" xfId="6950" hidden="1"/>
    <cellStyle name="Hipervínculo 14" xfId="4839" hidden="1"/>
    <cellStyle name="Hipervínculo 14" xfId="2643" hidden="1"/>
    <cellStyle name="Hipervínculo 14" xfId="1005" hidden="1"/>
    <cellStyle name="Hipervínculo 14" xfId="846" hidden="1"/>
    <cellStyle name="Hipervínculo 14" xfId="18419" hidden="1"/>
    <cellStyle name="Hipervínculo 14" xfId="1726" hidden="1"/>
    <cellStyle name="Hipervínculo 14" xfId="19127" hidden="1"/>
    <cellStyle name="Hipervínculo 14" xfId="19261" hidden="1"/>
    <cellStyle name="Hipervínculo 14" xfId="19748" hidden="1"/>
    <cellStyle name="Hipervínculo 14" xfId="18916" hidden="1"/>
    <cellStyle name="Hipervínculo 14" xfId="20272" hidden="1"/>
    <cellStyle name="Hipervínculo 14" xfId="20368" hidden="1"/>
    <cellStyle name="Hipervínculo 14" xfId="20855" hidden="1"/>
    <cellStyle name="Hipervínculo 14" xfId="19961" hidden="1"/>
    <cellStyle name="Hipervínculo 14" xfId="19765" hidden="1"/>
    <cellStyle name="Hipervínculo 14" xfId="18932" hidden="1"/>
    <cellStyle name="Hipervínculo 14" xfId="17679" hidden="1"/>
    <cellStyle name="Hipervínculo 14" xfId="16708" hidden="1"/>
    <cellStyle name="Hipervínculo 14" xfId="16342" hidden="1"/>
    <cellStyle name="Hipervínculo 14" xfId="14003" hidden="1"/>
    <cellStyle name="Hipervínculo 14" xfId="17249" hidden="1"/>
    <cellStyle name="Hipervínculo 14" xfId="11438" hidden="1"/>
    <cellStyle name="Hipervínculo 14" xfId="10810" hidden="1"/>
    <cellStyle name="Hipervínculo 14" xfId="7766" hidden="1"/>
    <cellStyle name="Hipervínculo 14" xfId="4030" hidden="1"/>
    <cellStyle name="Hipervínculo 14" xfId="1298" hidden="1"/>
    <cellStyle name="Hipervínculo 14" xfId="1094" hidden="1"/>
    <cellStyle name="Hipervínculo 14" xfId="21139" hidden="1"/>
    <cellStyle name="Hipervínculo 14" xfId="2482" hidden="1"/>
    <cellStyle name="Hipervínculo 14" xfId="21540" hidden="1"/>
    <cellStyle name="Hipervínculo 14" xfId="21636" hidden="1"/>
    <cellStyle name="Hipervínculo 14" xfId="22123" hidden="1"/>
    <cellStyle name="Hipervínculo 14" xfId="21444" hidden="1"/>
    <cellStyle name="Hipervínculo 14" xfId="22464" hidden="1"/>
    <cellStyle name="Hipervínculo 14" xfId="22560" hidden="1"/>
    <cellStyle name="Hipervínculo 14" xfId="23047"/>
    <cellStyle name="Hipervínculo 140" xfId="1673" hidden="1"/>
    <cellStyle name="Hipervínculo 140" xfId="1537" hidden="1"/>
    <cellStyle name="Hipervínculo 140" xfId="3947" hidden="1"/>
    <cellStyle name="Hipervínculo 140" xfId="3769" hidden="1"/>
    <cellStyle name="Hipervínculo 140" xfId="5984" hidden="1"/>
    <cellStyle name="Hipervínculo 140" xfId="5811" hidden="1"/>
    <cellStyle name="Hipervínculo 140" xfId="8607" hidden="1"/>
    <cellStyle name="Hipervínculo 140" xfId="8437" hidden="1"/>
    <cellStyle name="Hipervínculo 140" xfId="10799" hidden="1"/>
    <cellStyle name="Hipervínculo 140" xfId="10630" hidden="1"/>
    <cellStyle name="Hipervínculo 140" xfId="12726" hidden="1"/>
    <cellStyle name="Hipervínculo 140" xfId="12594" hidden="1"/>
    <cellStyle name="Hipervínculo 140" xfId="11798" hidden="1"/>
    <cellStyle name="Hipervínculo 140" xfId="7622" hidden="1"/>
    <cellStyle name="Hipervínculo 140" xfId="7857" hidden="1"/>
    <cellStyle name="Hipervínculo 140" xfId="4372" hidden="1"/>
    <cellStyle name="Hipervínculo 140" xfId="4637" hidden="1"/>
    <cellStyle name="Hipervínculo 140" xfId="137" hidden="1"/>
    <cellStyle name="Hipervínculo 140" xfId="706" hidden="1"/>
    <cellStyle name="Hipervínculo 140" xfId="15746" hidden="1"/>
    <cellStyle name="Hipervínculo 140" xfId="15592" hidden="1"/>
    <cellStyle name="Hipervínculo 140" xfId="17333" hidden="1"/>
    <cellStyle name="Hipervínculo 140" xfId="17205" hidden="1"/>
    <cellStyle name="Hipervínculo 140" xfId="16597" hidden="1"/>
    <cellStyle name="Hipervínculo 140" xfId="12242" hidden="1"/>
    <cellStyle name="Hipervínculo 140" xfId="12368" hidden="1"/>
    <cellStyle name="Hipervínculo 140" xfId="6700" hidden="1"/>
    <cellStyle name="Hipervínculo 140" xfId="7182" hidden="1"/>
    <cellStyle name="Hipervínculo 140" xfId="238" hidden="1"/>
    <cellStyle name="Hipervínculo 140" xfId="943" hidden="1"/>
    <cellStyle name="Hipervínculo 140" xfId="19317" hidden="1"/>
    <cellStyle name="Hipervínculo 140" xfId="19194" hidden="1"/>
    <cellStyle name="Hipervínculo 140" xfId="20424" hidden="1"/>
    <cellStyle name="Hipervínculo 140" xfId="20320" hidden="1"/>
    <cellStyle name="Hipervínculo 140" xfId="19841" hidden="1"/>
    <cellStyle name="Hipervínculo 140" xfId="16046" hidden="1"/>
    <cellStyle name="Hipervínculo 140" xfId="16465" hidden="1"/>
    <cellStyle name="Hipervínculo 140" xfId="10290" hidden="1"/>
    <cellStyle name="Hipervínculo 140" xfId="11086" hidden="1"/>
    <cellStyle name="Hipervínculo 140" xfId="855" hidden="1"/>
    <cellStyle name="Hipervínculo 140" xfId="1178" hidden="1"/>
    <cellStyle name="Hipervínculo 140" xfId="21692" hidden="1"/>
    <cellStyle name="Hipervínculo 140" xfId="21588" hidden="1"/>
    <cellStyle name="Hipervínculo 140" xfId="22616" hidden="1"/>
    <cellStyle name="Hipervínculo 140" xfId="22512"/>
    <cellStyle name="Hipervínculo 141" xfId="1674" hidden="1"/>
    <cellStyle name="Hipervínculo 141" xfId="1534" hidden="1"/>
    <cellStyle name="Hipervínculo 141" xfId="3949" hidden="1"/>
    <cellStyle name="Hipervínculo 141" xfId="3766" hidden="1"/>
    <cellStyle name="Hipervínculo 141" xfId="5986" hidden="1"/>
    <cellStyle name="Hipervínculo 141" xfId="5808" hidden="1"/>
    <cellStyle name="Hipervínculo 141" xfId="8608" hidden="1"/>
    <cellStyle name="Hipervínculo 141" xfId="8434" hidden="1"/>
    <cellStyle name="Hipervínculo 141" xfId="10801" hidden="1"/>
    <cellStyle name="Hipervínculo 141" xfId="10627" hidden="1"/>
    <cellStyle name="Hipervínculo 141" xfId="12727" hidden="1"/>
    <cellStyle name="Hipervínculo 141" xfId="12591" hidden="1"/>
    <cellStyle name="Hipervínculo 141" xfId="11804" hidden="1"/>
    <cellStyle name="Hipervínculo 141" xfId="7621" hidden="1"/>
    <cellStyle name="Hipervínculo 141" xfId="7860" hidden="1"/>
    <cellStyle name="Hipervínculo 141" xfId="4368" hidden="1"/>
    <cellStyle name="Hipervínculo 141" xfId="4642" hidden="1"/>
    <cellStyle name="Hipervínculo 141" xfId="135" hidden="1"/>
    <cellStyle name="Hipervínculo 141" xfId="709" hidden="1"/>
    <cellStyle name="Hipervínculo 141" xfId="15748" hidden="1"/>
    <cellStyle name="Hipervínculo 141" xfId="15589" hidden="1"/>
    <cellStyle name="Hipervínculo 141" xfId="17335" hidden="1"/>
    <cellStyle name="Hipervínculo 141" xfId="17202" hidden="1"/>
    <cellStyle name="Hipervínculo 141" xfId="16603" hidden="1"/>
    <cellStyle name="Hipervínculo 141" xfId="12241" hidden="1"/>
    <cellStyle name="Hipervínculo 141" xfId="12371" hidden="1"/>
    <cellStyle name="Hipervínculo 141" xfId="6697" hidden="1"/>
    <cellStyle name="Hipervínculo 141" xfId="7195" hidden="1"/>
    <cellStyle name="Hipervínculo 141" xfId="236" hidden="1"/>
    <cellStyle name="Hipervínculo 141" xfId="946" hidden="1"/>
    <cellStyle name="Hipervínculo 141" xfId="19318" hidden="1"/>
    <cellStyle name="Hipervínculo 141" xfId="19191" hidden="1"/>
    <cellStyle name="Hipervínculo 141" xfId="20425" hidden="1"/>
    <cellStyle name="Hipervínculo 141" xfId="20317" hidden="1"/>
    <cellStyle name="Hipervínculo 141" xfId="19847" hidden="1"/>
    <cellStyle name="Hipervínculo 141" xfId="16039" hidden="1"/>
    <cellStyle name="Hipervínculo 141" xfId="16470" hidden="1"/>
    <cellStyle name="Hipervínculo 141" xfId="10289" hidden="1"/>
    <cellStyle name="Hipervínculo 141" xfId="11102" hidden="1"/>
    <cellStyle name="Hipervínculo 141" xfId="839" hidden="1"/>
    <cellStyle name="Hipervínculo 141" xfId="1181" hidden="1"/>
    <cellStyle name="Hipervínculo 141" xfId="21693" hidden="1"/>
    <cellStyle name="Hipervínculo 141" xfId="21585" hidden="1"/>
    <cellStyle name="Hipervínculo 141" xfId="22617" hidden="1"/>
    <cellStyle name="Hipervínculo 141" xfId="22509"/>
    <cellStyle name="Hipervínculo 142" xfId="1675" hidden="1"/>
    <cellStyle name="Hipervínculo 142" xfId="1466" hidden="1"/>
    <cellStyle name="Hipervínculo 142" xfId="3951" hidden="1"/>
    <cellStyle name="Hipervínculo 142" xfId="3686" hidden="1"/>
    <cellStyle name="Hipervínculo 142" xfId="5988" hidden="1"/>
    <cellStyle name="Hipervínculo 142" xfId="5726" hidden="1"/>
    <cellStyle name="Hipervínculo 142" xfId="8610" hidden="1"/>
    <cellStyle name="Hipervínculo 142" xfId="8354" hidden="1"/>
    <cellStyle name="Hipervínculo 142" xfId="10803" hidden="1"/>
    <cellStyle name="Hipervínculo 142" xfId="10545" hidden="1"/>
    <cellStyle name="Hipervínculo 142" xfId="12728" hidden="1"/>
    <cellStyle name="Hipervínculo 142" xfId="12529" hidden="1"/>
    <cellStyle name="Hipervínculo 142" xfId="11955" hidden="1"/>
    <cellStyle name="Hipervínculo 142" xfId="7620" hidden="1"/>
    <cellStyle name="Hipervínculo 142" xfId="7963" hidden="1"/>
    <cellStyle name="Hipervínculo 142" xfId="4365" hidden="1"/>
    <cellStyle name="Hipervínculo 142" xfId="4738" hidden="1"/>
    <cellStyle name="Hipervínculo 142" xfId="134" hidden="1"/>
    <cellStyle name="Hipervínculo 142" xfId="787" hidden="1"/>
    <cellStyle name="Hipervínculo 142" xfId="15749" hidden="1"/>
    <cellStyle name="Hipervínculo 142" xfId="15507" hidden="1"/>
    <cellStyle name="Hipervínculo 142" xfId="17336" hidden="1"/>
    <cellStyle name="Hipervínculo 142" xfId="17139" hidden="1"/>
    <cellStyle name="Hipervínculo 142" xfId="16764" hidden="1"/>
    <cellStyle name="Hipervínculo 142" xfId="12240" hidden="1"/>
    <cellStyle name="Hipervínculo 142" xfId="12451" hidden="1"/>
    <cellStyle name="Hipervínculo 142" xfId="6696" hidden="1"/>
    <cellStyle name="Hipervínculo 142" xfId="7469" hidden="1"/>
    <cellStyle name="Hipervínculo 142" xfId="232" hidden="1"/>
    <cellStyle name="Hipervínculo 142" xfId="1018" hidden="1"/>
    <cellStyle name="Hipervínculo 142" xfId="19319" hidden="1"/>
    <cellStyle name="Hipervínculo 142" xfId="19113" hidden="1"/>
    <cellStyle name="Hipervínculo 142" xfId="20426" hidden="1"/>
    <cellStyle name="Hipervínculo 142" xfId="20262" hidden="1"/>
    <cellStyle name="Hipervínculo 142" xfId="19987" hidden="1"/>
    <cellStyle name="Hipervínculo 142" xfId="16033" hidden="1"/>
    <cellStyle name="Hipervínculo 142" xfId="16802" hidden="1"/>
    <cellStyle name="Hipervínculo 142" xfId="10288" hidden="1"/>
    <cellStyle name="Hipervínculo 142" xfId="11459" hidden="1"/>
    <cellStyle name="Hipervínculo 142" xfId="835" hidden="1"/>
    <cellStyle name="Hipervínculo 142" xfId="1318" hidden="1"/>
    <cellStyle name="Hipervínculo 142" xfId="21694" hidden="1"/>
    <cellStyle name="Hipervínculo 142" xfId="21530" hidden="1"/>
    <cellStyle name="Hipervínculo 142" xfId="22618" hidden="1"/>
    <cellStyle name="Hipervínculo 142" xfId="22454"/>
    <cellStyle name="Hipervínculo 143" xfId="1677" hidden="1"/>
    <cellStyle name="Hipervínculo 143" xfId="1538" hidden="1"/>
    <cellStyle name="Hipervínculo 143" xfId="3953" hidden="1"/>
    <cellStyle name="Hipervínculo 143" xfId="3770" hidden="1"/>
    <cellStyle name="Hipervínculo 143" xfId="5990" hidden="1"/>
    <cellStyle name="Hipervínculo 143" xfId="5812" hidden="1"/>
    <cellStyle name="Hipervínculo 143" xfId="8612" hidden="1"/>
    <cellStyle name="Hipervínculo 143" xfId="8438" hidden="1"/>
    <cellStyle name="Hipervínculo 143" xfId="10805" hidden="1"/>
    <cellStyle name="Hipervínculo 143" xfId="10631" hidden="1"/>
    <cellStyle name="Hipervínculo 143" xfId="12729" hidden="1"/>
    <cellStyle name="Hipervínculo 143" xfId="12595" hidden="1"/>
    <cellStyle name="Hipervínculo 143" xfId="11796" hidden="1"/>
    <cellStyle name="Hipervínculo 143" xfId="7619" hidden="1"/>
    <cellStyle name="Hipervínculo 143" xfId="7856" hidden="1"/>
    <cellStyle name="Hipervínculo 143" xfId="4361" hidden="1"/>
    <cellStyle name="Hipervínculo 143" xfId="4635" hidden="1"/>
    <cellStyle name="Hipervínculo 143" xfId="132" hidden="1"/>
    <cellStyle name="Hipervínculo 143" xfId="705" hidden="1"/>
    <cellStyle name="Hipervínculo 143" xfId="15751" hidden="1"/>
    <cellStyle name="Hipervínculo 143" xfId="15593" hidden="1"/>
    <cellStyle name="Hipervínculo 143" xfId="17338" hidden="1"/>
    <cellStyle name="Hipervínculo 143" xfId="17206" hidden="1"/>
    <cellStyle name="Hipervínculo 143" xfId="16596" hidden="1"/>
    <cellStyle name="Hipervínculo 143" xfId="12239" hidden="1"/>
    <cellStyle name="Hipervínculo 143" xfId="12367" hidden="1"/>
    <cellStyle name="Hipervínculo 143" xfId="6693" hidden="1"/>
    <cellStyle name="Hipervínculo 143" xfId="7179" hidden="1"/>
    <cellStyle name="Hipervínculo 143" xfId="229" hidden="1"/>
    <cellStyle name="Hipervínculo 143" xfId="942" hidden="1"/>
    <cellStyle name="Hipervínculo 143" xfId="19320" hidden="1"/>
    <cellStyle name="Hipervínculo 143" xfId="19195" hidden="1"/>
    <cellStyle name="Hipervínculo 143" xfId="20427" hidden="1"/>
    <cellStyle name="Hipervínculo 143" xfId="20321" hidden="1"/>
    <cellStyle name="Hipervínculo 143" xfId="19840" hidden="1"/>
    <cellStyle name="Hipervínculo 143" xfId="16030" hidden="1"/>
    <cellStyle name="Hipervínculo 143" xfId="16463" hidden="1"/>
    <cellStyle name="Hipervínculo 143" xfId="10286" hidden="1"/>
    <cellStyle name="Hipervínculo 143" xfId="11080" hidden="1"/>
    <cellStyle name="Hipervínculo 143" xfId="830" hidden="1"/>
    <cellStyle name="Hipervínculo 143" xfId="1177" hidden="1"/>
    <cellStyle name="Hipervínculo 143" xfId="21695" hidden="1"/>
    <cellStyle name="Hipervínculo 143" xfId="21589" hidden="1"/>
    <cellStyle name="Hipervínculo 143" xfId="22619" hidden="1"/>
    <cellStyle name="Hipervínculo 143" xfId="22513"/>
    <cellStyle name="Hipervínculo 144" xfId="1678" hidden="1"/>
    <cellStyle name="Hipervínculo 144" xfId="1562" hidden="1"/>
    <cellStyle name="Hipervínculo 144" xfId="3955" hidden="1"/>
    <cellStyle name="Hipervínculo 144" xfId="3799" hidden="1"/>
    <cellStyle name="Hipervínculo 144" xfId="5992" hidden="1"/>
    <cellStyle name="Hipervínculo 144" xfId="5841" hidden="1"/>
    <cellStyle name="Hipervínculo 144" xfId="8614" hidden="1"/>
    <cellStyle name="Hipervínculo 144" xfId="8467" hidden="1"/>
    <cellStyle name="Hipervínculo 144" xfId="10807" hidden="1"/>
    <cellStyle name="Hipervínculo 144" xfId="10661" hidden="1"/>
    <cellStyle name="Hipervínculo 144" xfId="12730" hidden="1"/>
    <cellStyle name="Hipervínculo 144" xfId="12622" hidden="1"/>
    <cellStyle name="Hipervínculo 144" xfId="11748" hidden="1"/>
    <cellStyle name="Hipervínculo 144" xfId="7617" hidden="1"/>
    <cellStyle name="Hipervínculo 144" xfId="7831" hidden="1"/>
    <cellStyle name="Hipervínculo 144" xfId="4358" hidden="1"/>
    <cellStyle name="Hipervínculo 144" xfId="4604" hidden="1"/>
    <cellStyle name="Hipervínculo 144" xfId="130" hidden="1"/>
    <cellStyle name="Hipervínculo 144" xfId="677" hidden="1"/>
    <cellStyle name="Hipervínculo 144" xfId="15753" hidden="1"/>
    <cellStyle name="Hipervínculo 144" xfId="15619" hidden="1"/>
    <cellStyle name="Hipervínculo 144" xfId="17339" hidden="1"/>
    <cellStyle name="Hipervínculo 144" xfId="17231" hidden="1"/>
    <cellStyle name="Hipervínculo 144" xfId="16542" hidden="1"/>
    <cellStyle name="Hipervínculo 144" xfId="12238" hidden="1"/>
    <cellStyle name="Hipervínculo 144" xfId="12343" hidden="1"/>
    <cellStyle name="Hipervínculo 144" xfId="6692" hidden="1"/>
    <cellStyle name="Hipervínculo 144" xfId="7067" hidden="1"/>
    <cellStyle name="Hipervínculo 144" xfId="225" hidden="1"/>
    <cellStyle name="Hipervínculo 144" xfId="894" hidden="1"/>
    <cellStyle name="Hipervínculo 144" xfId="19321" hidden="1"/>
    <cellStyle name="Hipervínculo 144" xfId="19219" hidden="1"/>
    <cellStyle name="Hipervínculo 144" xfId="20428" hidden="1"/>
    <cellStyle name="Hipervínculo 144" xfId="20344" hidden="1"/>
    <cellStyle name="Hipervínculo 144" xfId="19792" hidden="1"/>
    <cellStyle name="Hipervínculo 144" xfId="16025" hidden="1"/>
    <cellStyle name="Hipervínculo 144" xfId="16411" hidden="1"/>
    <cellStyle name="Hipervínculo 144" xfId="10284" hidden="1"/>
    <cellStyle name="Hipervínculo 144" xfId="10966" hidden="1"/>
    <cellStyle name="Hipervínculo 144" xfId="826" hidden="1"/>
    <cellStyle name="Hipervínculo 144" xfId="1146" hidden="1"/>
    <cellStyle name="Hipervínculo 144" xfId="21696" hidden="1"/>
    <cellStyle name="Hipervínculo 144" xfId="21612" hidden="1"/>
    <cellStyle name="Hipervínculo 144" xfId="22620" hidden="1"/>
    <cellStyle name="Hipervínculo 144" xfId="22536"/>
    <cellStyle name="Hipervínculo 145" xfId="1679" hidden="1"/>
    <cellStyle name="Hipervínculo 145" xfId="1491" hidden="1"/>
    <cellStyle name="Hipervínculo 145" xfId="3956" hidden="1"/>
    <cellStyle name="Hipervínculo 145" xfId="3712" hidden="1"/>
    <cellStyle name="Hipervínculo 145" xfId="5994" hidden="1"/>
    <cellStyle name="Hipervínculo 145" xfId="5754" hidden="1"/>
    <cellStyle name="Hipervínculo 145" xfId="8616" hidden="1"/>
    <cellStyle name="Hipervínculo 145" xfId="8381" hidden="1"/>
    <cellStyle name="Hipervínculo 145" xfId="10809" hidden="1"/>
    <cellStyle name="Hipervínculo 145" xfId="10574" hidden="1"/>
    <cellStyle name="Hipervínculo 145" xfId="12731" hidden="1"/>
    <cellStyle name="Hipervínculo 145" xfId="12551" hidden="1"/>
    <cellStyle name="Hipervínculo 145" xfId="11902" hidden="1"/>
    <cellStyle name="Hipervínculo 145" xfId="7615" hidden="1"/>
    <cellStyle name="Hipervínculo 145" xfId="7928" hidden="1"/>
    <cellStyle name="Hipervínculo 145" xfId="4354" hidden="1"/>
    <cellStyle name="Hipervínculo 145" xfId="4704" hidden="1"/>
    <cellStyle name="Hipervínculo 145" xfId="128" hidden="1"/>
    <cellStyle name="Hipervínculo 145" xfId="760" hidden="1"/>
    <cellStyle name="Hipervínculo 145" xfId="15754" hidden="1"/>
    <cellStyle name="Hipervínculo 145" xfId="15536" hidden="1"/>
    <cellStyle name="Hipervínculo 145" xfId="17340" hidden="1"/>
    <cellStyle name="Hipervínculo 145" xfId="17159" hidden="1"/>
    <cellStyle name="Hipervínculo 145" xfId="16705" hidden="1"/>
    <cellStyle name="Hipervínculo 145" xfId="12237" hidden="1"/>
    <cellStyle name="Hipervínculo 145" xfId="12409" hidden="1"/>
    <cellStyle name="Hipervínculo 145" xfId="6688" hidden="1"/>
    <cellStyle name="Hipervínculo 145" xfId="7402" hidden="1"/>
    <cellStyle name="Hipervínculo 145" xfId="223" hidden="1"/>
    <cellStyle name="Hipervínculo 145" xfId="993" hidden="1"/>
    <cellStyle name="Hipervínculo 145" xfId="19322" hidden="1"/>
    <cellStyle name="Hipervínculo 145" xfId="19141" hidden="1"/>
    <cellStyle name="Hipervínculo 145" xfId="20429" hidden="1"/>
    <cellStyle name="Hipervínculo 145" xfId="20281" hidden="1"/>
    <cellStyle name="Hipervínculo 145" xfId="19936" hidden="1"/>
    <cellStyle name="Hipervínculo 145" xfId="16018" hidden="1"/>
    <cellStyle name="Hipervínculo 145" xfId="16622" hidden="1"/>
    <cellStyle name="Hipervínculo 145" xfId="10282" hidden="1"/>
    <cellStyle name="Hipervínculo 145" xfId="11356" hidden="1"/>
    <cellStyle name="Hipervínculo 145" xfId="822" hidden="1"/>
    <cellStyle name="Hipervínculo 145" xfId="1282" hidden="1"/>
    <cellStyle name="Hipervínculo 145" xfId="21697" hidden="1"/>
    <cellStyle name="Hipervínculo 145" xfId="21549" hidden="1"/>
    <cellStyle name="Hipervínculo 145" xfId="22621" hidden="1"/>
    <cellStyle name="Hipervínculo 145" xfId="22473"/>
    <cellStyle name="Hipervínculo 146" xfId="1680" hidden="1"/>
    <cellStyle name="Hipervínculo 146" xfId="1564" hidden="1"/>
    <cellStyle name="Hipervínculo 146" xfId="3958" hidden="1"/>
    <cellStyle name="Hipervínculo 146" xfId="3802" hidden="1"/>
    <cellStyle name="Hipervínculo 146" xfId="5996" hidden="1"/>
    <cellStyle name="Hipervínculo 146" xfId="5845" hidden="1"/>
    <cellStyle name="Hipervínculo 146" xfId="8618" hidden="1"/>
    <cellStyle name="Hipervínculo 146" xfId="8471" hidden="1"/>
    <cellStyle name="Hipervínculo 146" xfId="10811" hidden="1"/>
    <cellStyle name="Hipervínculo 146" xfId="10665" hidden="1"/>
    <cellStyle name="Hipervínculo 146" xfId="12732" hidden="1"/>
    <cellStyle name="Hipervínculo 146" xfId="12624" hidden="1"/>
    <cellStyle name="Hipervínculo 146" xfId="11745" hidden="1"/>
    <cellStyle name="Hipervínculo 146" xfId="7614" hidden="1"/>
    <cellStyle name="Hipervínculo 146" xfId="7828" hidden="1"/>
    <cellStyle name="Hipervínculo 146" xfId="4351" hidden="1"/>
    <cellStyle name="Hipervínculo 146" xfId="4602" hidden="1"/>
    <cellStyle name="Hipervínculo 146" xfId="127" hidden="1"/>
    <cellStyle name="Hipervínculo 146" xfId="674" hidden="1"/>
    <cellStyle name="Hipervínculo 146" xfId="15755" hidden="1"/>
    <cellStyle name="Hipervínculo 146" xfId="15623" hidden="1"/>
    <cellStyle name="Hipervínculo 146" xfId="17341" hidden="1"/>
    <cellStyle name="Hipervínculo 146" xfId="17234" hidden="1"/>
    <cellStyle name="Hipervínculo 146" xfId="16536" hidden="1"/>
    <cellStyle name="Hipervínculo 146" xfId="12235" hidden="1"/>
    <cellStyle name="Hipervínculo 146" xfId="12341" hidden="1"/>
    <cellStyle name="Hipervínculo 146" xfId="6686" hidden="1"/>
    <cellStyle name="Hipervínculo 146" xfId="7054" hidden="1"/>
    <cellStyle name="Hipervínculo 146" xfId="218" hidden="1"/>
    <cellStyle name="Hipervínculo 146" xfId="890" hidden="1"/>
    <cellStyle name="Hipervínculo 146" xfId="19323" hidden="1"/>
    <cellStyle name="Hipervínculo 146" xfId="19222" hidden="1"/>
    <cellStyle name="Hipervínculo 146" xfId="20430" hidden="1"/>
    <cellStyle name="Hipervínculo 146" xfId="20346" hidden="1"/>
    <cellStyle name="Hipervínculo 146" xfId="19787" hidden="1"/>
    <cellStyle name="Hipervínculo 146" xfId="16013" hidden="1"/>
    <cellStyle name="Hipervínculo 146" xfId="16404" hidden="1"/>
    <cellStyle name="Hipervínculo 146" xfId="10280" hidden="1"/>
    <cellStyle name="Hipervínculo 146" xfId="10952" hidden="1"/>
    <cellStyle name="Hipervínculo 146" xfId="809" hidden="1"/>
    <cellStyle name="Hipervínculo 146" xfId="1144" hidden="1"/>
    <cellStyle name="Hipervínculo 146" xfId="21698" hidden="1"/>
    <cellStyle name="Hipervínculo 146" xfId="21614" hidden="1"/>
    <cellStyle name="Hipervínculo 146" xfId="22622" hidden="1"/>
    <cellStyle name="Hipervínculo 146" xfId="22538"/>
    <cellStyle name="Hipervínculo 147" xfId="1681" hidden="1"/>
    <cellStyle name="Hipervínculo 147" xfId="1494" hidden="1"/>
    <cellStyle name="Hipervínculo 147" xfId="3960" hidden="1"/>
    <cellStyle name="Hipervínculo 147" xfId="3716" hidden="1"/>
    <cellStyle name="Hipervínculo 147" xfId="5997" hidden="1"/>
    <cellStyle name="Hipervínculo 147" xfId="5758" hidden="1"/>
    <cellStyle name="Hipervínculo 147" xfId="8619" hidden="1"/>
    <cellStyle name="Hipervínculo 147" xfId="8385" hidden="1"/>
    <cellStyle name="Hipervínculo 147" xfId="10813" hidden="1"/>
    <cellStyle name="Hipervínculo 147" xfId="10578" hidden="1"/>
    <cellStyle name="Hipervínculo 147" xfId="12733" hidden="1"/>
    <cellStyle name="Hipervínculo 147" xfId="12554" hidden="1"/>
    <cellStyle name="Hipervínculo 147" xfId="11894" hidden="1"/>
    <cellStyle name="Hipervínculo 147" xfId="7613" hidden="1"/>
    <cellStyle name="Hipervínculo 147" xfId="7924" hidden="1"/>
    <cellStyle name="Hipervínculo 147" xfId="4347" hidden="1"/>
    <cellStyle name="Hipervínculo 147" xfId="4699" hidden="1"/>
    <cellStyle name="Hipervínculo 147" xfId="124" hidden="1"/>
    <cellStyle name="Hipervínculo 147" xfId="757" hidden="1"/>
    <cellStyle name="Hipervínculo 147" xfId="15757" hidden="1"/>
    <cellStyle name="Hipervínculo 147" xfId="15539" hidden="1"/>
    <cellStyle name="Hipervínculo 147" xfId="17342" hidden="1"/>
    <cellStyle name="Hipervínculo 147" xfId="17163" hidden="1"/>
    <cellStyle name="Hipervínculo 147" xfId="16698" hidden="1"/>
    <cellStyle name="Hipervínculo 147" xfId="12233" hidden="1"/>
    <cellStyle name="Hipervínculo 147" xfId="12405" hidden="1"/>
    <cellStyle name="Hipervínculo 147" xfId="6682" hidden="1"/>
    <cellStyle name="Hipervínculo 147" xfId="7387" hidden="1"/>
    <cellStyle name="Hipervínculo 147" xfId="216" hidden="1"/>
    <cellStyle name="Hipervínculo 147" xfId="989" hidden="1"/>
    <cellStyle name="Hipervínculo 147" xfId="19324" hidden="1"/>
    <cellStyle name="Hipervínculo 147" xfId="19144" hidden="1"/>
    <cellStyle name="Hipervínculo 147" xfId="20431" hidden="1"/>
    <cellStyle name="Hipervínculo 147" xfId="20284" hidden="1"/>
    <cellStyle name="Hipervínculo 147" xfId="19929" hidden="1"/>
    <cellStyle name="Hipervínculo 147" xfId="16006" hidden="1"/>
    <cellStyle name="Hipervínculo 147" xfId="16609" hidden="1"/>
    <cellStyle name="Hipervínculo 147" xfId="10278" hidden="1"/>
    <cellStyle name="Hipervínculo 147" xfId="11341" hidden="1"/>
    <cellStyle name="Hipervínculo 147" xfId="798" hidden="1"/>
    <cellStyle name="Hipervínculo 147" xfId="1276" hidden="1"/>
    <cellStyle name="Hipervínculo 147" xfId="21699" hidden="1"/>
    <cellStyle name="Hipervínculo 147" xfId="21552" hidden="1"/>
    <cellStyle name="Hipervínculo 147" xfId="22623" hidden="1"/>
    <cellStyle name="Hipervínculo 147" xfId="22476"/>
    <cellStyle name="Hipervínculo 148" xfId="1683" hidden="1"/>
    <cellStyle name="Hipervínculo 148" xfId="1558" hidden="1"/>
    <cellStyle name="Hipervínculo 148" xfId="3962" hidden="1"/>
    <cellStyle name="Hipervínculo 148" xfId="3795" hidden="1"/>
    <cellStyle name="Hipervínculo 148" xfId="5999" hidden="1"/>
    <cellStyle name="Hipervínculo 148" xfId="5837" hidden="1"/>
    <cellStyle name="Hipervínculo 148" xfId="8621" hidden="1"/>
    <cellStyle name="Hipervínculo 148" xfId="8463" hidden="1"/>
    <cellStyle name="Hipervínculo 148" xfId="10815" hidden="1"/>
    <cellStyle name="Hipervínculo 148" xfId="10657" hidden="1"/>
    <cellStyle name="Hipervínculo 148" xfId="12734" hidden="1"/>
    <cellStyle name="Hipervínculo 148" xfId="12618" hidden="1"/>
    <cellStyle name="Hipervínculo 148" xfId="11752" hidden="1"/>
    <cellStyle name="Hipervínculo 148" xfId="7611" hidden="1"/>
    <cellStyle name="Hipervínculo 148" xfId="7835" hidden="1"/>
    <cellStyle name="Hipervínculo 148" xfId="4344" hidden="1"/>
    <cellStyle name="Hipervínculo 148" xfId="4608" hidden="1"/>
    <cellStyle name="Hipervínculo 148" xfId="122" hidden="1"/>
    <cellStyle name="Hipervínculo 148" xfId="681" hidden="1"/>
    <cellStyle name="Hipervínculo 148" xfId="15759" hidden="1"/>
    <cellStyle name="Hipervínculo 148" xfId="15615" hidden="1"/>
    <cellStyle name="Hipervínculo 148" xfId="17343" hidden="1"/>
    <cellStyle name="Hipervínculo 148" xfId="17227" hidden="1"/>
    <cellStyle name="Hipervínculo 148" xfId="16546" hidden="1"/>
    <cellStyle name="Hipervínculo 148" xfId="12232" hidden="1"/>
    <cellStyle name="Hipervínculo 148" xfId="12348" hidden="1"/>
    <cellStyle name="Hipervínculo 148" xfId="6681" hidden="1"/>
    <cellStyle name="Hipervínculo 148" xfId="7083" hidden="1"/>
    <cellStyle name="Hipervínculo 148" xfId="212" hidden="1"/>
    <cellStyle name="Hipervínculo 148" xfId="899" hidden="1"/>
    <cellStyle name="Hipervínculo 148" xfId="19325" hidden="1"/>
    <cellStyle name="Hipervínculo 148" xfId="19215" hidden="1"/>
    <cellStyle name="Hipervínculo 148" xfId="20432" hidden="1"/>
    <cellStyle name="Hipervínculo 148" xfId="20340" hidden="1"/>
    <cellStyle name="Hipervínculo 148" xfId="19796" hidden="1"/>
    <cellStyle name="Hipervínculo 148" xfId="15999" hidden="1"/>
    <cellStyle name="Hipervínculo 148" xfId="16420" hidden="1"/>
    <cellStyle name="Hipervínculo 148" xfId="10276" hidden="1"/>
    <cellStyle name="Hipervínculo 148" xfId="10981" hidden="1"/>
    <cellStyle name="Hipervínculo 148" xfId="785" hidden="1"/>
    <cellStyle name="Hipervínculo 148" xfId="1151" hidden="1"/>
    <cellStyle name="Hipervínculo 148" xfId="21700" hidden="1"/>
    <cellStyle name="Hipervínculo 148" xfId="21608" hidden="1"/>
    <cellStyle name="Hipervínculo 148" xfId="22624" hidden="1"/>
    <cellStyle name="Hipervínculo 148" xfId="22532"/>
    <cellStyle name="Hipervínculo 149" xfId="1685" hidden="1"/>
    <cellStyle name="Hipervínculo 149" xfId="1497" hidden="1"/>
    <cellStyle name="Hipervínculo 149" xfId="3964" hidden="1"/>
    <cellStyle name="Hipervínculo 149" xfId="3719" hidden="1"/>
    <cellStyle name="Hipervínculo 149" xfId="6000" hidden="1"/>
    <cellStyle name="Hipervínculo 149" xfId="5761" hidden="1"/>
    <cellStyle name="Hipervínculo 149" xfId="8623" hidden="1"/>
    <cellStyle name="Hipervínculo 149" xfId="8388" hidden="1"/>
    <cellStyle name="Hipervínculo 149" xfId="10817" hidden="1"/>
    <cellStyle name="Hipervínculo 149" xfId="10581" hidden="1"/>
    <cellStyle name="Hipervínculo 149" xfId="12735" hidden="1"/>
    <cellStyle name="Hipervínculo 149" xfId="12557" hidden="1"/>
    <cellStyle name="Hipervínculo 149" xfId="11888" hidden="1"/>
    <cellStyle name="Hipervínculo 149" xfId="7610" hidden="1"/>
    <cellStyle name="Hipervínculo 149" xfId="7920" hidden="1"/>
    <cellStyle name="Hipervínculo 149" xfId="4340" hidden="1"/>
    <cellStyle name="Hipervínculo 149" xfId="4695" hidden="1"/>
    <cellStyle name="Hipervínculo 149" xfId="120" hidden="1"/>
    <cellStyle name="Hipervínculo 149" xfId="754" hidden="1"/>
    <cellStyle name="Hipervínculo 149" xfId="15760" hidden="1"/>
    <cellStyle name="Hipervínculo 149" xfId="15542" hidden="1"/>
    <cellStyle name="Hipervínculo 149" xfId="17345" hidden="1"/>
    <cellStyle name="Hipervínculo 149" xfId="17166" hidden="1"/>
    <cellStyle name="Hipervínculo 149" xfId="16692" hidden="1"/>
    <cellStyle name="Hipervínculo 149" xfId="12231" hidden="1"/>
    <cellStyle name="Hipervínculo 149" xfId="12402" hidden="1"/>
    <cellStyle name="Hipervínculo 149" xfId="6678" hidden="1"/>
    <cellStyle name="Hipervínculo 149" xfId="7375" hidden="1"/>
    <cellStyle name="Hipervínculo 149" xfId="210" hidden="1"/>
    <cellStyle name="Hipervínculo 149" xfId="986" hidden="1"/>
    <cellStyle name="Hipervínculo 149" xfId="19326" hidden="1"/>
    <cellStyle name="Hipervínculo 149" xfId="19147" hidden="1"/>
    <cellStyle name="Hipervínculo 149" xfId="20433" hidden="1"/>
    <cellStyle name="Hipervínculo 149" xfId="20287" hidden="1"/>
    <cellStyle name="Hipervínculo 149" xfId="19923" hidden="1"/>
    <cellStyle name="Hipervínculo 149" xfId="15994" hidden="1"/>
    <cellStyle name="Hipervínculo 149" xfId="16588" hidden="1"/>
    <cellStyle name="Hipervínculo 149" xfId="10274" hidden="1"/>
    <cellStyle name="Hipervínculo 149" xfId="11304" hidden="1"/>
    <cellStyle name="Hipervínculo 149" xfId="773" hidden="1"/>
    <cellStyle name="Hipervínculo 149" xfId="1271" hidden="1"/>
    <cellStyle name="Hipervínculo 149" xfId="21701" hidden="1"/>
    <cellStyle name="Hipervínculo 149" xfId="21555" hidden="1"/>
    <cellStyle name="Hipervínculo 149" xfId="22625" hidden="1"/>
    <cellStyle name="Hipervínculo 149" xfId="22479"/>
    <cellStyle name="Hipervínculo 15" xfId="469" hidden="1"/>
    <cellStyle name="Hipervínculo 15" xfId="1480" hidden="1"/>
    <cellStyle name="Hipervínculo 15" xfId="1587" hidden="1"/>
    <cellStyle name="Hipervínculo 15" xfId="2363" hidden="1"/>
    <cellStyle name="Hipervínculo 15" xfId="3016" hidden="1"/>
    <cellStyle name="Hipervínculo 15" xfId="3701" hidden="1"/>
    <cellStyle name="Hipervínculo 15" xfId="3839" hidden="1"/>
    <cellStyle name="Hipervínculo 15" xfId="4796" hidden="1"/>
    <cellStyle name="Hipervínculo 15" xfId="3227" hidden="1"/>
    <cellStyle name="Hipervínculo 15" xfId="5742" hidden="1"/>
    <cellStyle name="Hipervínculo 15" xfId="5879" hidden="1"/>
    <cellStyle name="Hipervínculo 15" xfId="6859" hidden="1"/>
    <cellStyle name="Hipervínculo 15" xfId="7669" hidden="1"/>
    <cellStyle name="Hipervínculo 15" xfId="8369" hidden="1"/>
    <cellStyle name="Hipervínculo 15" xfId="8504" hidden="1"/>
    <cellStyle name="Hipervínculo 15" xfId="9489" hidden="1"/>
    <cellStyle name="Hipervínculo 15" xfId="8050" hidden="1"/>
    <cellStyle name="Hipervínculo 15" xfId="10561" hidden="1"/>
    <cellStyle name="Hipervínculo 15" xfId="10700" hidden="1"/>
    <cellStyle name="Hipervínculo 15" xfId="11644" hidden="1"/>
    <cellStyle name="Hipervínculo 15" xfId="10164" hidden="1"/>
    <cellStyle name="Hipervínculo 15" xfId="12541" hidden="1"/>
    <cellStyle name="Hipervínculo 15" xfId="12646" hidden="1"/>
    <cellStyle name="Hipervínculo 15" xfId="13463" hidden="1"/>
    <cellStyle name="Hipervínculo 15" xfId="11926" hidden="1"/>
    <cellStyle name="Hipervínculo 15" xfId="11714" hidden="1"/>
    <cellStyle name="Hipervínculo 15" xfId="10186" hidden="1"/>
    <cellStyle name="Hipervínculo 15" xfId="9021" hidden="1"/>
    <cellStyle name="Hipervínculo 15" xfId="7943" hidden="1"/>
    <cellStyle name="Hipervínculo 15" xfId="7797" hidden="1"/>
    <cellStyle name="Hipervínculo 15" xfId="6301" hidden="1"/>
    <cellStyle name="Hipervínculo 15" xfId="8449" hidden="1"/>
    <cellStyle name="Hipervínculo 15" xfId="4718" hidden="1"/>
    <cellStyle name="Hipervínculo 15" xfId="4582" hidden="1"/>
    <cellStyle name="Hipervínculo 15" xfId="2980" hidden="1"/>
    <cellStyle name="Hipervínculo 15" xfId="1885" hidden="1"/>
    <cellStyle name="Hipervínculo 15" xfId="772" hidden="1"/>
    <cellStyle name="Hipervínculo 15" xfId="641" hidden="1"/>
    <cellStyle name="Hipervínculo 15" xfId="14527" hidden="1"/>
    <cellStyle name="Hipervínculo 15" xfId="1238" hidden="1"/>
    <cellStyle name="Hipervínculo 15" xfId="15523" hidden="1"/>
    <cellStyle name="Hipervínculo 15" xfId="15659" hidden="1"/>
    <cellStyle name="Hipervínculo 15" xfId="16444" hidden="1"/>
    <cellStyle name="Hipervínculo 15" xfId="15180" hidden="1"/>
    <cellStyle name="Hipervínculo 15" xfId="17150" hidden="1"/>
    <cellStyle name="Hipervínculo 15" xfId="17258" hidden="1"/>
    <cellStyle name="Hipervínculo 15" xfId="17989" hidden="1"/>
    <cellStyle name="Hipervínculo 15" xfId="16731" hidden="1"/>
    <cellStyle name="Hipervínculo 15" xfId="16504" hidden="1"/>
    <cellStyle name="Hipervínculo 15" xfId="15203" hidden="1"/>
    <cellStyle name="Hipervínculo 15" xfId="14182" hidden="1"/>
    <cellStyle name="Hipervínculo 15" xfId="12435" hidden="1"/>
    <cellStyle name="Hipervínculo 15" xfId="12320" hidden="1"/>
    <cellStyle name="Hipervínculo 15" xfId="9872" hidden="1"/>
    <cellStyle name="Hipervínculo 15" xfId="13644" hidden="1"/>
    <cellStyle name="Hipervínculo 15" xfId="7443" hidden="1"/>
    <cellStyle name="Hipervínculo 15" xfId="6956" hidden="1"/>
    <cellStyle name="Hipervínculo 15" xfId="4837" hidden="1"/>
    <cellStyle name="Hipervínculo 15" xfId="2633" hidden="1"/>
    <cellStyle name="Hipervínculo 15" xfId="1003" hidden="1"/>
    <cellStyle name="Hipervínculo 15" xfId="850" hidden="1"/>
    <cellStyle name="Hipervínculo 15" xfId="18421" hidden="1"/>
    <cellStyle name="Hipervínculo 15" xfId="1720" hidden="1"/>
    <cellStyle name="Hipervínculo 15" xfId="19128" hidden="1"/>
    <cellStyle name="Hipervínculo 15" xfId="19258" hidden="1"/>
    <cellStyle name="Hipervínculo 15" xfId="19749" hidden="1"/>
    <cellStyle name="Hipervínculo 15" xfId="18917" hidden="1"/>
    <cellStyle name="Hipervínculo 15" xfId="20273" hidden="1"/>
    <cellStyle name="Hipervínculo 15" xfId="20365" hidden="1"/>
    <cellStyle name="Hipervínculo 15" xfId="20856" hidden="1"/>
    <cellStyle name="Hipervínculo 15" xfId="19958" hidden="1"/>
    <cellStyle name="Hipervínculo 15" xfId="19768" hidden="1"/>
    <cellStyle name="Hipervínculo 15" xfId="18930" hidden="1"/>
    <cellStyle name="Hipervínculo 15" xfId="17677" hidden="1"/>
    <cellStyle name="Hipervínculo 15" xfId="16688" hidden="1"/>
    <cellStyle name="Hipervínculo 15" xfId="16350" hidden="1"/>
    <cellStyle name="Hipervínculo 15" xfId="13998" hidden="1"/>
    <cellStyle name="Hipervínculo 15" xfId="17253" hidden="1"/>
    <cellStyle name="Hipervínculo 15" xfId="11436" hidden="1"/>
    <cellStyle name="Hipervínculo 15" xfId="10824" hidden="1"/>
    <cellStyle name="Hipervínculo 15" xfId="7759" hidden="1"/>
    <cellStyle name="Hipervínculo 15" xfId="4015" hidden="1"/>
    <cellStyle name="Hipervínculo 15" xfId="1295" hidden="1"/>
    <cellStyle name="Hipervínculo 15" xfId="1098" hidden="1"/>
    <cellStyle name="Hipervínculo 15" xfId="21140" hidden="1"/>
    <cellStyle name="Hipervínculo 15" xfId="2468" hidden="1"/>
    <cellStyle name="Hipervínculo 15" xfId="21541" hidden="1"/>
    <cellStyle name="Hipervínculo 15" xfId="21633" hidden="1"/>
    <cellStyle name="Hipervínculo 15" xfId="22124" hidden="1"/>
    <cellStyle name="Hipervínculo 15" xfId="21445" hidden="1"/>
    <cellStyle name="Hipervínculo 15" xfId="22465" hidden="1"/>
    <cellStyle name="Hipervínculo 15" xfId="22557" hidden="1"/>
    <cellStyle name="Hipervínculo 15" xfId="23048"/>
    <cellStyle name="Hipervínculo 150" xfId="1686" hidden="1"/>
    <cellStyle name="Hipervínculo 150" xfId="2201" hidden="1"/>
    <cellStyle name="Hipervínculo 150" xfId="3966" hidden="1"/>
    <cellStyle name="Hipervínculo 150" xfId="4567" hidden="1"/>
    <cellStyle name="Hipervínculo 150" xfId="6002" hidden="1"/>
    <cellStyle name="Hipervínculo 150" xfId="6601" hidden="1"/>
    <cellStyle name="Hipervínculo 150" xfId="8625" hidden="1"/>
    <cellStyle name="Hipervínculo 150" xfId="9234" hidden="1"/>
    <cellStyle name="Hipervínculo 150" xfId="10819" hidden="1"/>
    <cellStyle name="Hipervínculo 150" xfId="11427" hidden="1"/>
    <cellStyle name="Hipervínculo 150" xfId="12736" hidden="1"/>
    <cellStyle name="Hipervínculo 150" xfId="13223" hidden="1"/>
    <cellStyle name="Hipervínculo 150" xfId="10446" hidden="1"/>
    <cellStyle name="Hipervínculo 150" xfId="7609" hidden="1"/>
    <cellStyle name="Hipervínculo 150" xfId="6763" hidden="1"/>
    <cellStyle name="Hipervínculo 150" xfId="4336" hidden="1"/>
    <cellStyle name="Hipervínculo 150" xfId="3312" hidden="1"/>
    <cellStyle name="Hipervínculo 150" xfId="119" hidden="1"/>
    <cellStyle name="Hipervínculo 150" xfId="14353" hidden="1"/>
    <cellStyle name="Hipervínculo 150" xfId="15761" hidden="1"/>
    <cellStyle name="Hipervínculo 150" xfId="16278" hidden="1"/>
    <cellStyle name="Hipervínculo 150" xfId="17346" hidden="1"/>
    <cellStyle name="Hipervínculo 150" xfId="17812" hidden="1"/>
    <cellStyle name="Hipervínculo 150" xfId="15429" hidden="1"/>
    <cellStyle name="Hipervínculo 150" xfId="12230" hidden="1"/>
    <cellStyle name="Hipervínculo 150" xfId="10329" hidden="1"/>
    <cellStyle name="Hipervínculo 150" xfId="6676" hidden="1"/>
    <cellStyle name="Hipervínculo 150" xfId="5247" hidden="1"/>
    <cellStyle name="Hipervínculo 150" xfId="206" hidden="1"/>
    <cellStyle name="Hipervínculo 150" xfId="11493" hidden="1"/>
    <cellStyle name="Hipervínculo 150" xfId="19327" hidden="1"/>
    <cellStyle name="Hipervínculo 150" xfId="19670" hidden="1"/>
    <cellStyle name="Hipervínculo 150" xfId="20434" hidden="1"/>
    <cellStyle name="Hipervínculo 150" xfId="20777" hidden="1"/>
    <cellStyle name="Hipervínculo 150" xfId="19047" hidden="1"/>
    <cellStyle name="Hipervínculo 150" xfId="15988" hidden="1"/>
    <cellStyle name="Hipervínculo 150" xfId="14567" hidden="1"/>
    <cellStyle name="Hipervínculo 150" xfId="10272" hidden="1"/>
    <cellStyle name="Hipervínculo 150" xfId="8157" hidden="1"/>
    <cellStyle name="Hipervínculo 150" xfId="763" hidden="1"/>
    <cellStyle name="Hipervínculo 150" xfId="16325" hidden="1"/>
    <cellStyle name="Hipervínculo 150" xfId="21702" hidden="1"/>
    <cellStyle name="Hipervínculo 150" xfId="22045" hidden="1"/>
    <cellStyle name="Hipervínculo 150" xfId="22626" hidden="1"/>
    <cellStyle name="Hipervínculo 150" xfId="22969"/>
    <cellStyle name="Hipervínculo 151" xfId="1688" hidden="1"/>
    <cellStyle name="Hipervínculo 151" xfId="2195" hidden="1"/>
    <cellStyle name="Hipervínculo 151" xfId="3968" hidden="1"/>
    <cellStyle name="Hipervínculo 151" xfId="4561" hidden="1"/>
    <cellStyle name="Hipervínculo 151" xfId="6003" hidden="1"/>
    <cellStyle name="Hipervínculo 151" xfId="6594" hidden="1"/>
    <cellStyle name="Hipervínculo 151" xfId="8627" hidden="1"/>
    <cellStyle name="Hipervínculo 151" xfId="9227" hidden="1"/>
    <cellStyle name="Hipervínculo 151" xfId="10821" hidden="1"/>
    <cellStyle name="Hipervínculo 151" xfId="11419" hidden="1"/>
    <cellStyle name="Hipervínculo 151" xfId="12737" hidden="1"/>
    <cellStyle name="Hipervínculo 151" xfId="13216" hidden="1"/>
    <cellStyle name="Hipervínculo 151" xfId="10457" hidden="1"/>
    <cellStyle name="Hipervínculo 151" xfId="7607" hidden="1"/>
    <cellStyle name="Hipervínculo 151" xfId="6771" hidden="1"/>
    <cellStyle name="Hipervínculo 151" xfId="4332" hidden="1"/>
    <cellStyle name="Hipervínculo 151" xfId="3318" hidden="1"/>
    <cellStyle name="Hipervínculo 151" xfId="116" hidden="1"/>
    <cellStyle name="Hipervínculo 151" xfId="14348" hidden="1"/>
    <cellStyle name="Hipervínculo 151" xfId="15763" hidden="1"/>
    <cellStyle name="Hipervínculo 151" xfId="16271" hidden="1"/>
    <cellStyle name="Hipervínculo 151" xfId="17348" hidden="1"/>
    <cellStyle name="Hipervínculo 151" xfId="17808" hidden="1"/>
    <cellStyle name="Hipervínculo 151" xfId="15438" hidden="1"/>
    <cellStyle name="Hipervínculo 151" xfId="12229" hidden="1"/>
    <cellStyle name="Hipervínculo 151" xfId="10339" hidden="1"/>
    <cellStyle name="Hipervínculo 151" xfId="6672" hidden="1"/>
    <cellStyle name="Hipervínculo 151" xfId="5253" hidden="1"/>
    <cellStyle name="Hipervínculo 151" xfId="200" hidden="1"/>
    <cellStyle name="Hipervínculo 151" xfId="12291" hidden="1"/>
    <cellStyle name="Hipervínculo 151" xfId="19328" hidden="1"/>
    <cellStyle name="Hipervínculo 151" xfId="19666" hidden="1"/>
    <cellStyle name="Hipervínculo 151" xfId="20435" hidden="1"/>
    <cellStyle name="Hipervínculo 151" xfId="20773" hidden="1"/>
    <cellStyle name="Hipervínculo 151" xfId="19054" hidden="1"/>
    <cellStyle name="Hipervínculo 151" xfId="15981" hidden="1"/>
    <cellStyle name="Hipervínculo 151" xfId="14579" hidden="1"/>
    <cellStyle name="Hipervínculo 151" xfId="10270" hidden="1"/>
    <cellStyle name="Hipervínculo 151" xfId="8161" hidden="1"/>
    <cellStyle name="Hipervínculo 151" xfId="748" hidden="1"/>
    <cellStyle name="Hipervínculo 151" xfId="17043" hidden="1"/>
    <cellStyle name="Hipervínculo 151" xfId="21703" hidden="1"/>
    <cellStyle name="Hipervínculo 151" xfId="22041" hidden="1"/>
    <cellStyle name="Hipervínculo 151" xfId="22627" hidden="1"/>
    <cellStyle name="Hipervínculo 151" xfId="22965"/>
    <cellStyle name="Hipervínculo 152" xfId="1689" hidden="1"/>
    <cellStyle name="Hipervínculo 152" xfId="2190" hidden="1"/>
    <cellStyle name="Hipervínculo 152" xfId="3970" hidden="1"/>
    <cellStyle name="Hipervínculo 152" xfId="4555" hidden="1"/>
    <cellStyle name="Hipervínculo 152" xfId="6005" hidden="1"/>
    <cellStyle name="Hipervínculo 152" xfId="6587" hidden="1"/>
    <cellStyle name="Hipervínculo 152" xfId="8629" hidden="1"/>
    <cellStyle name="Hipervínculo 152" xfId="9220" hidden="1"/>
    <cellStyle name="Hipervínculo 152" xfId="10823" hidden="1"/>
    <cellStyle name="Hipervínculo 152" xfId="11412" hidden="1"/>
    <cellStyle name="Hipervínculo 152" xfId="12738" hidden="1"/>
    <cellStyle name="Hipervínculo 152" xfId="13210" hidden="1"/>
    <cellStyle name="Hipervínculo 152" xfId="10468" hidden="1"/>
    <cellStyle name="Hipervínculo 152" xfId="7606" hidden="1"/>
    <cellStyle name="Hipervínculo 152" xfId="6782" hidden="1"/>
    <cellStyle name="Hipervínculo 152" xfId="4328" hidden="1"/>
    <cellStyle name="Hipervínculo 152" xfId="3324" hidden="1"/>
    <cellStyle name="Hipervínculo 152" xfId="114" hidden="1"/>
    <cellStyle name="Hipervínculo 152" xfId="14342" hidden="1"/>
    <cellStyle name="Hipervínculo 152" xfId="15765" hidden="1"/>
    <cellStyle name="Hipervínculo 152" xfId="16264" hidden="1"/>
    <cellStyle name="Hipervínculo 152" xfId="17349" hidden="1"/>
    <cellStyle name="Hipervínculo 152" xfId="17804" hidden="1"/>
    <cellStyle name="Hipervínculo 152" xfId="15446" hidden="1"/>
    <cellStyle name="Hipervínculo 152" xfId="12228" hidden="1"/>
    <cellStyle name="Hipervínculo 152" xfId="10349" hidden="1"/>
    <cellStyle name="Hipervínculo 152" xfId="6670" hidden="1"/>
    <cellStyle name="Hipervínculo 152" xfId="5259" hidden="1"/>
    <cellStyle name="Hipervínculo 152" xfId="197" hidden="1"/>
    <cellStyle name="Hipervínculo 152" xfId="11468" hidden="1"/>
    <cellStyle name="Hipervínculo 152" xfId="19329" hidden="1"/>
    <cellStyle name="Hipervínculo 152" xfId="19662" hidden="1"/>
    <cellStyle name="Hipervínculo 152" xfId="20436" hidden="1"/>
    <cellStyle name="Hipervínculo 152" xfId="20769" hidden="1"/>
    <cellStyle name="Hipervínculo 152" xfId="19060" hidden="1"/>
    <cellStyle name="Hipervínculo 152" xfId="15975" hidden="1"/>
    <cellStyle name="Hipervínculo 152" xfId="14590" hidden="1"/>
    <cellStyle name="Hipervínculo 152" xfId="10268" hidden="1"/>
    <cellStyle name="Hipervínculo 152" xfId="8165" hidden="1"/>
    <cellStyle name="Hipervínculo 152" xfId="739" hidden="1"/>
    <cellStyle name="Hipervínculo 152" xfId="16306" hidden="1"/>
    <cellStyle name="Hipervínculo 152" xfId="21704" hidden="1"/>
    <cellStyle name="Hipervínculo 152" xfId="22037" hidden="1"/>
    <cellStyle name="Hipervínculo 152" xfId="22628" hidden="1"/>
    <cellStyle name="Hipervínculo 152" xfId="22961"/>
    <cellStyle name="Hipervínculo 153" xfId="1690" hidden="1"/>
    <cellStyle name="Hipervínculo 153" xfId="2178" hidden="1"/>
    <cellStyle name="Hipervínculo 153" xfId="3972" hidden="1"/>
    <cellStyle name="Hipervínculo 153" xfId="4546" hidden="1"/>
    <cellStyle name="Hipervínculo 153" xfId="6007" hidden="1"/>
    <cellStyle name="Hipervínculo 153" xfId="6574" hidden="1"/>
    <cellStyle name="Hipervínculo 153" xfId="8630" hidden="1"/>
    <cellStyle name="Hipervínculo 153" xfId="9208" hidden="1"/>
    <cellStyle name="Hipervínculo 153" xfId="10825" hidden="1"/>
    <cellStyle name="Hipervínculo 153" xfId="11398" hidden="1"/>
    <cellStyle name="Hipervínculo 153" xfId="12739" hidden="1"/>
    <cellStyle name="Hipervínculo 153" xfId="13199" hidden="1"/>
    <cellStyle name="Hipervínculo 153" xfId="10487" hidden="1"/>
    <cellStyle name="Hipervínculo 153" xfId="7605" hidden="1"/>
    <cellStyle name="Hipervínculo 153" xfId="6798" hidden="1"/>
    <cellStyle name="Hipervínculo 153" xfId="4324" hidden="1"/>
    <cellStyle name="Hipervínculo 153" xfId="3335" hidden="1"/>
    <cellStyle name="Hipervínculo 153" xfId="113" hidden="1"/>
    <cellStyle name="Hipervínculo 153" xfId="14335" hidden="1"/>
    <cellStyle name="Hipervínculo 153" xfId="15766" hidden="1"/>
    <cellStyle name="Hipervínculo 153" xfId="16253" hidden="1"/>
    <cellStyle name="Hipervínculo 153" xfId="17350" hidden="1"/>
    <cellStyle name="Hipervínculo 153" xfId="17798" hidden="1"/>
    <cellStyle name="Hipervínculo 153" xfId="15460" hidden="1"/>
    <cellStyle name="Hipervínculo 153" xfId="12227" hidden="1"/>
    <cellStyle name="Hipervínculo 153" xfId="10363" hidden="1"/>
    <cellStyle name="Hipervínculo 153" xfId="6666" hidden="1"/>
    <cellStyle name="Hipervínculo 153" xfId="5268" hidden="1"/>
    <cellStyle name="Hipervínculo 153" xfId="193" hidden="1"/>
    <cellStyle name="Hipervínculo 153" xfId="11445" hidden="1"/>
    <cellStyle name="Hipervínculo 153" xfId="19330" hidden="1"/>
    <cellStyle name="Hipervínculo 153" xfId="19657" hidden="1"/>
    <cellStyle name="Hipervínculo 153" xfId="20437" hidden="1"/>
    <cellStyle name="Hipervínculo 153" xfId="20764" hidden="1"/>
    <cellStyle name="Hipervínculo 153" xfId="19070" hidden="1"/>
    <cellStyle name="Hipervínculo 153" xfId="15966" hidden="1"/>
    <cellStyle name="Hipervínculo 153" xfId="14609" hidden="1"/>
    <cellStyle name="Hipervínculo 153" xfId="10267" hidden="1"/>
    <cellStyle name="Hipervínculo 153" xfId="8170" hidden="1"/>
    <cellStyle name="Hipervínculo 153" xfId="727" hidden="1"/>
    <cellStyle name="Hipervínculo 153" xfId="16294" hidden="1"/>
    <cellStyle name="Hipervínculo 153" xfId="21705" hidden="1"/>
    <cellStyle name="Hipervínculo 153" xfId="22032" hidden="1"/>
    <cellStyle name="Hipervínculo 153" xfId="22629" hidden="1"/>
    <cellStyle name="Hipervínculo 153" xfId="22956"/>
    <cellStyle name="Hipervínculo 154" xfId="1691" hidden="1"/>
    <cellStyle name="Hipervínculo 154" xfId="1500" hidden="1"/>
    <cellStyle name="Hipervínculo 154" xfId="3974" hidden="1"/>
    <cellStyle name="Hipervínculo 154" xfId="3723" hidden="1"/>
    <cellStyle name="Hipervínculo 154" xfId="6009" hidden="1"/>
    <cellStyle name="Hipervínculo 154" xfId="5765" hidden="1"/>
    <cellStyle name="Hipervínculo 154" xfId="8632" hidden="1"/>
    <cellStyle name="Hipervínculo 154" xfId="8392" hidden="1"/>
    <cellStyle name="Hipervínculo 154" xfId="10827" hidden="1"/>
    <cellStyle name="Hipervínculo 154" xfId="10584" hidden="1"/>
    <cellStyle name="Hipervínculo 154" xfId="12740" hidden="1"/>
    <cellStyle name="Hipervínculo 154" xfId="12560" hidden="1"/>
    <cellStyle name="Hipervínculo 154" xfId="11882" hidden="1"/>
    <cellStyle name="Hipervínculo 154" xfId="7603" hidden="1"/>
    <cellStyle name="Hipervínculo 154" xfId="7914" hidden="1"/>
    <cellStyle name="Hipervínculo 154" xfId="4323" hidden="1"/>
    <cellStyle name="Hipervínculo 154" xfId="4690" hidden="1"/>
    <cellStyle name="Hipervínculo 154" xfId="111" hidden="1"/>
    <cellStyle name="Hipervínculo 154" xfId="750" hidden="1"/>
    <cellStyle name="Hipervínculo 154" xfId="15767" hidden="1"/>
    <cellStyle name="Hipervínculo 154" xfId="15546" hidden="1"/>
    <cellStyle name="Hipervínculo 154" xfId="17351" hidden="1"/>
    <cellStyle name="Hipervínculo 154" xfId="17169" hidden="1"/>
    <cellStyle name="Hipervínculo 154" xfId="16684" hidden="1"/>
    <cellStyle name="Hipervínculo 154" xfId="12226" hidden="1"/>
    <cellStyle name="Hipervínculo 154" xfId="12399" hidden="1"/>
    <cellStyle name="Hipervínculo 154" xfId="6663" hidden="1"/>
    <cellStyle name="Hipervínculo 154" xfId="7360" hidden="1"/>
    <cellStyle name="Hipervínculo 154" xfId="189" hidden="1"/>
    <cellStyle name="Hipervínculo 154" xfId="983" hidden="1"/>
    <cellStyle name="Hipervínculo 154" xfId="19331" hidden="1"/>
    <cellStyle name="Hipervínculo 154" xfId="19151" hidden="1"/>
    <cellStyle name="Hipervínculo 154" xfId="20438" hidden="1"/>
    <cellStyle name="Hipervínculo 154" xfId="20290" hidden="1"/>
    <cellStyle name="Hipervínculo 154" xfId="19916" hidden="1"/>
    <cellStyle name="Hipervínculo 154" xfId="15964" hidden="1"/>
    <cellStyle name="Hipervínculo 154" xfId="16551" hidden="1"/>
    <cellStyle name="Hipervínculo 154" xfId="10266" hidden="1"/>
    <cellStyle name="Hipervínculo 154" xfId="11289" hidden="1"/>
    <cellStyle name="Hipervínculo 154" xfId="718" hidden="1"/>
    <cellStyle name="Hipervínculo 154" xfId="1268" hidden="1"/>
    <cellStyle name="Hipervínculo 154" xfId="21706" hidden="1"/>
    <cellStyle name="Hipervínculo 154" xfId="21558" hidden="1"/>
    <cellStyle name="Hipervínculo 154" xfId="22630" hidden="1"/>
    <cellStyle name="Hipervínculo 154" xfId="22482"/>
    <cellStyle name="Hipervínculo 155" xfId="1693" hidden="1"/>
    <cellStyle name="Hipervínculo 155" xfId="2185" hidden="1"/>
    <cellStyle name="Hipervínculo 155" xfId="3976" hidden="1"/>
    <cellStyle name="Hipervínculo 155" xfId="4550" hidden="1"/>
    <cellStyle name="Hipervínculo 155" xfId="6011" hidden="1"/>
    <cellStyle name="Hipervínculo 155" xfId="6580" hidden="1"/>
    <cellStyle name="Hipervínculo 155" xfId="8634" hidden="1"/>
    <cellStyle name="Hipervínculo 155" xfId="9214" hidden="1"/>
    <cellStyle name="Hipervínculo 155" xfId="10829" hidden="1"/>
    <cellStyle name="Hipervínculo 155" xfId="11405" hidden="1"/>
    <cellStyle name="Hipervínculo 155" xfId="12741" hidden="1"/>
    <cellStyle name="Hipervínculo 155" xfId="13204" hidden="1"/>
    <cellStyle name="Hipervínculo 155" xfId="10477" hidden="1"/>
    <cellStyle name="Hipervínculo 155" xfId="7601" hidden="1"/>
    <cellStyle name="Hipervínculo 155" xfId="6789" hidden="1"/>
    <cellStyle name="Hipervínculo 155" xfId="4317" hidden="1"/>
    <cellStyle name="Hipervínculo 155" xfId="3330" hidden="1"/>
    <cellStyle name="Hipervínculo 155" xfId="109" hidden="1"/>
    <cellStyle name="Hipervínculo 155" xfId="14338" hidden="1"/>
    <cellStyle name="Hipervínculo 155" xfId="15769" hidden="1"/>
    <cellStyle name="Hipervínculo 155" xfId="16258" hidden="1"/>
    <cellStyle name="Hipervínculo 155" xfId="17353" hidden="1"/>
    <cellStyle name="Hipervínculo 155" xfId="17801" hidden="1"/>
    <cellStyle name="Hipervínculo 155" xfId="15453" hidden="1"/>
    <cellStyle name="Hipervínculo 155" xfId="12225" hidden="1"/>
    <cellStyle name="Hipervínculo 155" xfId="10359" hidden="1"/>
    <cellStyle name="Hipervínculo 155" xfId="6660" hidden="1"/>
    <cellStyle name="Hipervínculo 155" xfId="5264" hidden="1"/>
    <cellStyle name="Hipervínculo 155" xfId="186" hidden="1"/>
    <cellStyle name="Hipervínculo 155" xfId="11457" hidden="1"/>
    <cellStyle name="Hipervínculo 155" xfId="19332" hidden="1"/>
    <cellStyle name="Hipervínculo 155" xfId="19659" hidden="1"/>
    <cellStyle name="Hipervínculo 155" xfId="20439" hidden="1"/>
    <cellStyle name="Hipervínculo 155" xfId="20766" hidden="1"/>
    <cellStyle name="Hipervínculo 155" xfId="19066" hidden="1"/>
    <cellStyle name="Hipervínculo 155" xfId="15955" hidden="1"/>
    <cellStyle name="Hipervínculo 155" xfId="14601" hidden="1"/>
    <cellStyle name="Hipervínculo 155" xfId="10264" hidden="1"/>
    <cellStyle name="Hipervínculo 155" xfId="8168" hidden="1"/>
    <cellStyle name="Hipervínculo 155" xfId="712" hidden="1"/>
    <cellStyle name="Hipervínculo 155" xfId="16300" hidden="1"/>
    <cellStyle name="Hipervínculo 155" xfId="21707" hidden="1"/>
    <cellStyle name="Hipervínculo 155" xfId="22034" hidden="1"/>
    <cellStyle name="Hipervínculo 155" xfId="22631" hidden="1"/>
    <cellStyle name="Hipervínculo 155" xfId="22958"/>
    <cellStyle name="Hipervínculo 156" xfId="1695" hidden="1"/>
    <cellStyle name="Hipervínculo 156" xfId="2499" hidden="1"/>
    <cellStyle name="Hipervínculo 156" xfId="3977" hidden="1"/>
    <cellStyle name="Hipervínculo 156" xfId="4891" hidden="1"/>
    <cellStyle name="Hipervínculo 156" xfId="6013" hidden="1"/>
    <cellStyle name="Hipervínculo 156" xfId="7004" hidden="1"/>
    <cellStyle name="Hipervínculo 156" xfId="8636" hidden="1"/>
    <cellStyle name="Hipervínculo 156" xfId="9620" hidden="1"/>
    <cellStyle name="Hipervínculo 156" xfId="10831" hidden="1"/>
    <cellStyle name="Hipervínculo 156" xfId="11778" hidden="1"/>
    <cellStyle name="Hipervínculo 156" xfId="12742" hidden="1"/>
    <cellStyle name="Hipervínculo 156" xfId="13583" hidden="1"/>
    <cellStyle name="Hipervínculo 156" xfId="9979" hidden="1"/>
    <cellStyle name="Hipervínculo 156" xfId="7600" hidden="1"/>
    <cellStyle name="Hipervínculo 156" xfId="6006" hidden="1"/>
    <cellStyle name="Hipervínculo 156" xfId="4314" hidden="1"/>
    <cellStyle name="Hipervínculo 156" xfId="2889" hidden="1"/>
    <cellStyle name="Hipervínculo 156" xfId="107" hidden="1"/>
    <cellStyle name="Hipervínculo 156" xfId="14650" hidden="1"/>
    <cellStyle name="Hipervínculo 156" xfId="15771" hidden="1"/>
    <cellStyle name="Hipervínculo 156" xfId="16564" hidden="1"/>
    <cellStyle name="Hipervínculo 156" xfId="17354" hidden="1"/>
    <cellStyle name="Hipervínculo 156" xfId="18071" hidden="1"/>
    <cellStyle name="Hipervínculo 156" xfId="15026" hidden="1"/>
    <cellStyle name="Hipervínculo 156" xfId="12224" hidden="1"/>
    <cellStyle name="Hipervínculo 156" xfId="9426" hidden="1"/>
    <cellStyle name="Hipervínculo 156" xfId="6658" hidden="1"/>
    <cellStyle name="Hipervínculo 156" xfId="4416" hidden="1"/>
    <cellStyle name="Hipervínculo 156" xfId="182" hidden="1"/>
    <cellStyle name="Hipervínculo 156" xfId="18515" hidden="1"/>
    <cellStyle name="Hipervínculo 156" xfId="19333" hidden="1"/>
    <cellStyle name="Hipervínculo 156" xfId="19812" hidden="1"/>
    <cellStyle name="Hipervínculo 156" xfId="20440" hidden="1"/>
    <cellStyle name="Hipervínculo 156" xfId="20882" hidden="1"/>
    <cellStyle name="Hipervínculo 156" xfId="18821" hidden="1"/>
    <cellStyle name="Hipervínculo 156" xfId="15951" hidden="1"/>
    <cellStyle name="Hipervínculo 156" xfId="13646" hidden="1"/>
    <cellStyle name="Hipervínculo 156" xfId="10263" hidden="1"/>
    <cellStyle name="Hipervínculo 156" xfId="6804" hidden="1"/>
    <cellStyle name="Hipervínculo 156" xfId="695" hidden="1"/>
    <cellStyle name="Hipervínculo 156" xfId="21166" hidden="1"/>
    <cellStyle name="Hipervínculo 156" xfId="21708" hidden="1"/>
    <cellStyle name="Hipervínculo 156" xfId="22150" hidden="1"/>
    <cellStyle name="Hipervínculo 156" xfId="22632" hidden="1"/>
    <cellStyle name="Hipervínculo 156" xfId="23074"/>
    <cellStyle name="Hipervínculo 157" xfId="1696" hidden="1"/>
    <cellStyle name="Hipervínculo 157" xfId="1504" hidden="1"/>
    <cellStyle name="Hipervínculo 157" xfId="3979" hidden="1"/>
    <cellStyle name="Hipervínculo 157" xfId="3727" hidden="1"/>
    <cellStyle name="Hipervínculo 157" xfId="6015" hidden="1"/>
    <cellStyle name="Hipervínculo 157" xfId="5769" hidden="1"/>
    <cellStyle name="Hipervínculo 157" xfId="8638" hidden="1"/>
    <cellStyle name="Hipervínculo 157" xfId="8396" hidden="1"/>
    <cellStyle name="Hipervínculo 157" xfId="10833" hidden="1"/>
    <cellStyle name="Hipervínculo 157" xfId="10588" hidden="1"/>
    <cellStyle name="Hipervínculo 157" xfId="12743" hidden="1"/>
    <cellStyle name="Hipervínculo 157" xfId="12563" hidden="1"/>
    <cellStyle name="Hipervínculo 157" xfId="11874" hidden="1"/>
    <cellStyle name="Hipervínculo 157" xfId="7599" hidden="1"/>
    <cellStyle name="Hipervínculo 157" xfId="7908" hidden="1"/>
    <cellStyle name="Hipervínculo 157" xfId="4310" hidden="1"/>
    <cellStyle name="Hipervínculo 157" xfId="4685" hidden="1"/>
    <cellStyle name="Hipervínculo 157" xfId="106" hidden="1"/>
    <cellStyle name="Hipervínculo 157" xfId="746" hidden="1"/>
    <cellStyle name="Hipervínculo 157" xfId="15772" hidden="1"/>
    <cellStyle name="Hipervínculo 157" xfId="15550" hidden="1"/>
    <cellStyle name="Hipervínculo 157" xfId="17355" hidden="1"/>
    <cellStyle name="Hipervínculo 157" xfId="17172" hidden="1"/>
    <cellStyle name="Hipervínculo 157" xfId="16676" hidden="1"/>
    <cellStyle name="Hipervínculo 157" xfId="12223" hidden="1"/>
    <cellStyle name="Hipervínculo 157" xfId="12396" hidden="1"/>
    <cellStyle name="Hipervínculo 157" xfId="6654" hidden="1"/>
    <cellStyle name="Hipervínculo 157" xfId="7339" hidden="1"/>
    <cellStyle name="Hipervínculo 157" xfId="179" hidden="1"/>
    <cellStyle name="Hipervínculo 157" xfId="979" hidden="1"/>
    <cellStyle name="Hipervínculo 157" xfId="19334" hidden="1"/>
    <cellStyle name="Hipervínculo 157" xfId="19155" hidden="1"/>
    <cellStyle name="Hipervínculo 157" xfId="20441" hidden="1"/>
    <cellStyle name="Hipervínculo 157" xfId="20293" hidden="1"/>
    <cellStyle name="Hipervínculo 157" xfId="19909" hidden="1"/>
    <cellStyle name="Hipervínculo 157" xfId="15946" hidden="1"/>
    <cellStyle name="Hipervínculo 157" xfId="16532" hidden="1"/>
    <cellStyle name="Hipervínculo 157" xfId="10260" hidden="1"/>
    <cellStyle name="Hipervínculo 157" xfId="11270" hidden="1"/>
    <cellStyle name="Hipervínculo 157" xfId="684" hidden="1"/>
    <cellStyle name="Hipervínculo 157" xfId="1263" hidden="1"/>
    <cellStyle name="Hipervínculo 157" xfId="21709" hidden="1"/>
    <cellStyle name="Hipervínculo 157" xfId="21561" hidden="1"/>
    <cellStyle name="Hipervínculo 157" xfId="22633" hidden="1"/>
    <cellStyle name="Hipervínculo 157" xfId="22485"/>
    <cellStyle name="Hipervínculo 158" xfId="1697" hidden="1"/>
    <cellStyle name="Hipervínculo 158" xfId="2179" hidden="1"/>
    <cellStyle name="Hipervínculo 158" xfId="3981" hidden="1"/>
    <cellStyle name="Hipervínculo 158" xfId="4547" hidden="1"/>
    <cellStyle name="Hipervínculo 158" xfId="6017" hidden="1"/>
    <cellStyle name="Hipervínculo 158" xfId="6575" hidden="1"/>
    <cellStyle name="Hipervínculo 158" xfId="8640" hidden="1"/>
    <cellStyle name="Hipervínculo 158" xfId="9209" hidden="1"/>
    <cellStyle name="Hipervínculo 158" xfId="10835" hidden="1"/>
    <cellStyle name="Hipervínculo 158" xfId="11399" hidden="1"/>
    <cellStyle name="Hipervínculo 158" xfId="12744" hidden="1"/>
    <cellStyle name="Hipervínculo 158" xfId="13200" hidden="1"/>
    <cellStyle name="Hipervínculo 158" xfId="10485" hidden="1"/>
    <cellStyle name="Hipervínculo 158" xfId="7598" hidden="1"/>
    <cellStyle name="Hipervínculo 158" xfId="6796" hidden="1"/>
    <cellStyle name="Hipervínculo 158" xfId="4307" hidden="1"/>
    <cellStyle name="Hipervínculo 158" xfId="3334" hidden="1"/>
    <cellStyle name="Hipervínculo 158" xfId="104" hidden="1"/>
    <cellStyle name="Hipervínculo 158" xfId="14336" hidden="1"/>
    <cellStyle name="Hipervínculo 158" xfId="15774" hidden="1"/>
    <cellStyle name="Hipervínculo 158" xfId="16254" hidden="1"/>
    <cellStyle name="Hipervínculo 158" xfId="17356" hidden="1"/>
    <cellStyle name="Hipervínculo 158" xfId="17799" hidden="1"/>
    <cellStyle name="Hipervínculo 158" xfId="15458" hidden="1"/>
    <cellStyle name="Hipervínculo 158" xfId="12222" hidden="1"/>
    <cellStyle name="Hipervínculo 158" xfId="10362" hidden="1"/>
    <cellStyle name="Hipervínculo 158" xfId="6653" hidden="1"/>
    <cellStyle name="Hipervínculo 158" xfId="5267" hidden="1"/>
    <cellStyle name="Hipervínculo 158" xfId="172" hidden="1"/>
    <cellStyle name="Hipervínculo 158" xfId="11447" hidden="1"/>
    <cellStyle name="Hipervínculo 158" xfId="19335" hidden="1"/>
    <cellStyle name="Hipervínculo 158" xfId="19658" hidden="1"/>
    <cellStyle name="Hipervínculo 158" xfId="20442" hidden="1"/>
    <cellStyle name="Hipervínculo 158" xfId="20765" hidden="1"/>
    <cellStyle name="Hipervínculo 158" xfId="19068" hidden="1"/>
    <cellStyle name="Hipervínculo 158" xfId="15940" hidden="1"/>
    <cellStyle name="Hipervínculo 158" xfId="14607" hidden="1"/>
    <cellStyle name="Hipervínculo 158" xfId="10259" hidden="1"/>
    <cellStyle name="Hipervínculo 158" xfId="8169" hidden="1"/>
    <cellStyle name="Hipervínculo 158" xfId="666" hidden="1"/>
    <cellStyle name="Hipervínculo 158" xfId="16296" hidden="1"/>
    <cellStyle name="Hipervínculo 158" xfId="21710" hidden="1"/>
    <cellStyle name="Hipervínculo 158" xfId="22033" hidden="1"/>
    <cellStyle name="Hipervínculo 158" xfId="22634" hidden="1"/>
    <cellStyle name="Hipervínculo 158" xfId="22957"/>
    <cellStyle name="Hipervínculo 159" xfId="1699" hidden="1"/>
    <cellStyle name="Hipervínculo 159" xfId="2498" hidden="1"/>
    <cellStyle name="Hipervínculo 159" xfId="3983" hidden="1"/>
    <cellStyle name="Hipervínculo 159" xfId="4890" hidden="1"/>
    <cellStyle name="Hipervínculo 159" xfId="6019" hidden="1"/>
    <cellStyle name="Hipervínculo 159" xfId="7003" hidden="1"/>
    <cellStyle name="Hipervínculo 159" xfId="8641" hidden="1"/>
    <cellStyle name="Hipervínculo 159" xfId="9619" hidden="1"/>
    <cellStyle name="Hipervínculo 159" xfId="10837" hidden="1"/>
    <cellStyle name="Hipervínculo 159" xfId="11777" hidden="1"/>
    <cellStyle name="Hipervínculo 159" xfId="12745" hidden="1"/>
    <cellStyle name="Hipervínculo 159" xfId="13582" hidden="1"/>
    <cellStyle name="Hipervínculo 159" xfId="9981" hidden="1"/>
    <cellStyle name="Hipervínculo 159" xfId="7596" hidden="1"/>
    <cellStyle name="Hipervínculo 159" xfId="6008" hidden="1"/>
    <cellStyle name="Hipervínculo 159" xfId="4304" hidden="1"/>
    <cellStyle name="Hipervínculo 159" xfId="2891" hidden="1"/>
    <cellStyle name="Hipervínculo 159" xfId="102" hidden="1"/>
    <cellStyle name="Hipervínculo 159" xfId="14649" hidden="1"/>
    <cellStyle name="Hipervínculo 159" xfId="15776" hidden="1"/>
    <cellStyle name="Hipervínculo 159" xfId="16563" hidden="1"/>
    <cellStyle name="Hipervínculo 159" xfId="17357" hidden="1"/>
    <cellStyle name="Hipervínculo 159" xfId="18070" hidden="1"/>
    <cellStyle name="Hipervínculo 159" xfId="15028" hidden="1"/>
    <cellStyle name="Hipervínculo 159" xfId="12221" hidden="1"/>
    <cellStyle name="Hipervínculo 159" xfId="9429" hidden="1"/>
    <cellStyle name="Hipervínculo 159" xfId="6650" hidden="1"/>
    <cellStyle name="Hipervínculo 159" xfId="4420" hidden="1"/>
    <cellStyle name="Hipervínculo 159" xfId="169" hidden="1"/>
    <cellStyle name="Hipervínculo 159" xfId="18514" hidden="1"/>
    <cellStyle name="Hipervínculo 159" xfId="19336" hidden="1"/>
    <cellStyle name="Hipervínculo 159" xfId="19811" hidden="1"/>
    <cellStyle name="Hipervínculo 159" xfId="20443" hidden="1"/>
    <cellStyle name="Hipervínculo 159" xfId="20881" hidden="1"/>
    <cellStyle name="Hipervínculo 159" xfId="18823" hidden="1"/>
    <cellStyle name="Hipervínculo 159" xfId="15932" hidden="1"/>
    <cellStyle name="Hipervínculo 159" xfId="13648" hidden="1"/>
    <cellStyle name="Hipervínculo 159" xfId="10258" hidden="1"/>
    <cellStyle name="Hipervínculo 159" xfId="6810" hidden="1"/>
    <cellStyle name="Hipervínculo 159" xfId="660" hidden="1"/>
    <cellStyle name="Hipervínculo 159" xfId="21165" hidden="1"/>
    <cellStyle name="Hipervínculo 159" xfId="21711" hidden="1"/>
    <cellStyle name="Hipervínculo 159" xfId="22149" hidden="1"/>
    <cellStyle name="Hipervínculo 159" xfId="22635" hidden="1"/>
    <cellStyle name="Hipervínculo 159" xfId="23073"/>
    <cellStyle name="Hipervínculo 16" xfId="471" hidden="1"/>
    <cellStyle name="Hipervínculo 16" xfId="1481" hidden="1"/>
    <cellStyle name="Hipervínculo 16" xfId="2120" hidden="1"/>
    <cellStyle name="Hipervínculo 16" xfId="2365" hidden="1"/>
    <cellStyle name="Hipervínculo 16" xfId="3017" hidden="1"/>
    <cellStyle name="Hipervínculo 16" xfId="3702" hidden="1"/>
    <cellStyle name="Hipervínculo 16" xfId="4485" hidden="1"/>
    <cellStyle name="Hipervínculo 16" xfId="4799" hidden="1"/>
    <cellStyle name="Hipervínculo 16" xfId="3225" hidden="1"/>
    <cellStyle name="Hipervínculo 16" xfId="5743" hidden="1"/>
    <cellStyle name="Hipervínculo 16" xfId="6509" hidden="1"/>
    <cellStyle name="Hipervínculo 16" xfId="6862" hidden="1"/>
    <cellStyle name="Hipervínculo 16" xfId="7670" hidden="1"/>
    <cellStyle name="Hipervínculo 16" xfId="8370" hidden="1"/>
    <cellStyle name="Hipervínculo 16" xfId="9145" hidden="1"/>
    <cellStyle name="Hipervínculo 16" xfId="9492" hidden="1"/>
    <cellStyle name="Hipervínculo 16" xfId="8053" hidden="1"/>
    <cellStyle name="Hipervínculo 16" xfId="10562" hidden="1"/>
    <cellStyle name="Hipervínculo 16" xfId="11332" hidden="1"/>
    <cellStyle name="Hipervínculo 16" xfId="11646" hidden="1"/>
    <cellStyle name="Hipervínculo 16" xfId="10166" hidden="1"/>
    <cellStyle name="Hipervínculo 16" xfId="12542" hidden="1"/>
    <cellStyle name="Hipervínculo 16" xfId="13142" hidden="1"/>
    <cellStyle name="Hipervínculo 16" xfId="13465" hidden="1"/>
    <cellStyle name="Hipervínculo 16" xfId="11924" hidden="1"/>
    <cellStyle name="Hipervínculo 16" xfId="10669" hidden="1"/>
    <cellStyle name="Hipervínculo 16" xfId="10183" hidden="1"/>
    <cellStyle name="Hipervínculo 16" xfId="9019" hidden="1"/>
    <cellStyle name="Hipervínculo 16" xfId="7941" hidden="1"/>
    <cellStyle name="Hipervínculo 16" xfId="6894" hidden="1"/>
    <cellStyle name="Hipervínculo 16" xfId="6296" hidden="1"/>
    <cellStyle name="Hipervínculo 16" xfId="8458" hidden="1"/>
    <cellStyle name="Hipervínculo 16" xfId="4716" hidden="1"/>
    <cellStyle name="Hipervínculo 16" xfId="3391" hidden="1"/>
    <cellStyle name="Hipervínculo 16" xfId="2979" hidden="1"/>
    <cellStyle name="Hipervínculo 16" xfId="1883" hidden="1"/>
    <cellStyle name="Hipervínculo 16" xfId="771" hidden="1"/>
    <cellStyle name="Hipervínculo 16" xfId="14283" hidden="1"/>
    <cellStyle name="Hipervínculo 16" xfId="14530" hidden="1"/>
    <cellStyle name="Hipervínculo 16" xfId="1236" hidden="1"/>
    <cellStyle name="Hipervínculo 16" xfId="15524" hidden="1"/>
    <cellStyle name="Hipervínculo 16" xfId="16192" hidden="1"/>
    <cellStyle name="Hipervínculo 16" xfId="16446" hidden="1"/>
    <cellStyle name="Hipervínculo 16" xfId="15182" hidden="1"/>
    <cellStyle name="Hipervínculo 16" xfId="17151" hidden="1"/>
    <cellStyle name="Hipervínculo 16" xfId="17752" hidden="1"/>
    <cellStyle name="Hipervínculo 16" xfId="17991" hidden="1"/>
    <cellStyle name="Hipervínculo 16" xfId="16729" hidden="1"/>
    <cellStyle name="Hipervínculo 16" xfId="15641" hidden="1"/>
    <cellStyle name="Hipervínculo 16" xfId="15201" hidden="1"/>
    <cellStyle name="Hipervínculo 16" xfId="14180" hidden="1"/>
    <cellStyle name="Hipervínculo 16" xfId="12434" hidden="1"/>
    <cellStyle name="Hipervínculo 16" xfId="10467" hidden="1"/>
    <cellStyle name="Hipervínculo 16" xfId="9863" hidden="1"/>
    <cellStyle name="Hipervínculo 16" xfId="13650" hidden="1"/>
    <cellStyle name="Hipervínculo 16" xfId="7441" hidden="1"/>
    <cellStyle name="Hipervínculo 16" xfId="5326" hidden="1"/>
    <cellStyle name="Hipervínculo 16" xfId="4836" hidden="1"/>
    <cellStyle name="Hipervínculo 16" xfId="2629" hidden="1"/>
    <cellStyle name="Hipervínculo 16" xfId="1002" hidden="1"/>
    <cellStyle name="Hipervínculo 16" xfId="11167" hidden="1"/>
    <cellStyle name="Hipervínculo 16" xfId="18423" hidden="1"/>
    <cellStyle name="Hipervínculo 16" xfId="1716" hidden="1"/>
    <cellStyle name="Hipervínculo 16" xfId="19129" hidden="1"/>
    <cellStyle name="Hipervínculo 16" xfId="19611" hidden="1"/>
    <cellStyle name="Hipervínculo 16" xfId="19750" hidden="1"/>
    <cellStyle name="Hipervínculo 16" xfId="18918" hidden="1"/>
    <cellStyle name="Hipervínculo 16" xfId="20274" hidden="1"/>
    <cellStyle name="Hipervínculo 16" xfId="20718" hidden="1"/>
    <cellStyle name="Hipervínculo 16" xfId="20857" hidden="1"/>
    <cellStyle name="Hipervínculo 16" xfId="19956" hidden="1"/>
    <cellStyle name="Hipervínculo 16" xfId="19240" hidden="1"/>
    <cellStyle name="Hipervínculo 16" xfId="18929" hidden="1"/>
    <cellStyle name="Hipervínculo 16" xfId="17675" hidden="1"/>
    <cellStyle name="Hipervínculo 16" xfId="16680" hidden="1"/>
    <cellStyle name="Hipervínculo 16" xfId="14839" hidden="1"/>
    <cellStyle name="Hipervínculo 16" xfId="13994" hidden="1"/>
    <cellStyle name="Hipervínculo 16" xfId="17266" hidden="1"/>
    <cellStyle name="Hipervínculo 16" xfId="11433" hidden="1"/>
    <cellStyle name="Hipervínculo 16" xfId="8236" hidden="1"/>
    <cellStyle name="Hipervínculo 16" xfId="7753" hidden="1"/>
    <cellStyle name="Hipervínculo 16" xfId="4009" hidden="1"/>
    <cellStyle name="Hipervínculo 16" xfId="1294" hidden="1"/>
    <cellStyle name="Hipervínculo 16" xfId="16062" hidden="1"/>
    <cellStyle name="Hipervínculo 16" xfId="21141" hidden="1"/>
    <cellStyle name="Hipervínculo 16" xfId="2458" hidden="1"/>
    <cellStyle name="Hipervínculo 16" xfId="21542" hidden="1"/>
    <cellStyle name="Hipervínculo 16" xfId="21986" hidden="1"/>
    <cellStyle name="Hipervínculo 16" xfId="22125" hidden="1"/>
    <cellStyle name="Hipervínculo 16" xfId="21446" hidden="1"/>
    <cellStyle name="Hipervínculo 16" xfId="22466" hidden="1"/>
    <cellStyle name="Hipervínculo 16" xfId="22910" hidden="1"/>
    <cellStyle name="Hipervínculo 16" xfId="23049"/>
    <cellStyle name="Hipervínculo 160" xfId="1700" hidden="1"/>
    <cellStyle name="Hipervínculo 160" xfId="2497" hidden="1"/>
    <cellStyle name="Hipervínculo 160" xfId="3985" hidden="1"/>
    <cellStyle name="Hipervínculo 160" xfId="4889" hidden="1"/>
    <cellStyle name="Hipervínculo 160" xfId="6021" hidden="1"/>
    <cellStyle name="Hipervínculo 160" xfId="7002" hidden="1"/>
    <cellStyle name="Hipervínculo 160" xfId="8643" hidden="1"/>
    <cellStyle name="Hipervínculo 160" xfId="9618" hidden="1"/>
    <cellStyle name="Hipervínculo 160" xfId="10839" hidden="1"/>
    <cellStyle name="Hipervínculo 160" xfId="11776" hidden="1"/>
    <cellStyle name="Hipervínculo 160" xfId="12746" hidden="1"/>
    <cellStyle name="Hipervínculo 160" xfId="13581" hidden="1"/>
    <cellStyle name="Hipervínculo 160" xfId="9983" hidden="1"/>
    <cellStyle name="Hipervínculo 160" xfId="7595" hidden="1"/>
    <cellStyle name="Hipervínculo 160" xfId="6010" hidden="1"/>
    <cellStyle name="Hipervínculo 160" xfId="4299" hidden="1"/>
    <cellStyle name="Hipervínculo 160" xfId="2893" hidden="1"/>
    <cellStyle name="Hipervínculo 160" xfId="100" hidden="1"/>
    <cellStyle name="Hipervínculo 160" xfId="14648" hidden="1"/>
    <cellStyle name="Hipervínculo 160" xfId="15777" hidden="1"/>
    <cellStyle name="Hipervínculo 160" xfId="16562" hidden="1"/>
    <cellStyle name="Hipervínculo 160" xfId="17358" hidden="1"/>
    <cellStyle name="Hipervínculo 160" xfId="18069" hidden="1"/>
    <cellStyle name="Hipervínculo 160" xfId="15030" hidden="1"/>
    <cellStyle name="Hipervínculo 160" xfId="12220" hidden="1"/>
    <cellStyle name="Hipervínculo 160" xfId="9432" hidden="1"/>
    <cellStyle name="Hipervínculo 160" xfId="6648" hidden="1"/>
    <cellStyle name="Hipervínculo 160" xfId="4424" hidden="1"/>
    <cellStyle name="Hipervínculo 160" xfId="165" hidden="1"/>
    <cellStyle name="Hipervínculo 160" xfId="18513" hidden="1"/>
    <cellStyle name="Hipervínculo 160" xfId="19337" hidden="1"/>
    <cellStyle name="Hipervínculo 160" xfId="19810" hidden="1"/>
    <cellStyle name="Hipervínculo 160" xfId="20444" hidden="1"/>
    <cellStyle name="Hipervínculo 160" xfId="20880" hidden="1"/>
    <cellStyle name="Hipervínculo 160" xfId="18825" hidden="1"/>
    <cellStyle name="Hipervínculo 160" xfId="15923" hidden="1"/>
    <cellStyle name="Hipervínculo 160" xfId="13652" hidden="1"/>
    <cellStyle name="Hipervínculo 160" xfId="10255" hidden="1"/>
    <cellStyle name="Hipervínculo 160" xfId="6830" hidden="1"/>
    <cellStyle name="Hipervínculo 160" xfId="656" hidden="1"/>
    <cellStyle name="Hipervínculo 160" xfId="21164" hidden="1"/>
    <cellStyle name="Hipervínculo 160" xfId="21712" hidden="1"/>
    <cellStyle name="Hipervínculo 160" xfId="22148" hidden="1"/>
    <cellStyle name="Hipervínculo 160" xfId="22636" hidden="1"/>
    <cellStyle name="Hipervínculo 160" xfId="23072"/>
    <cellStyle name="Hipervínculo 161" xfId="1701" hidden="1"/>
    <cellStyle name="Hipervínculo 161" xfId="2496" hidden="1"/>
    <cellStyle name="Hipervínculo 161" xfId="3987" hidden="1"/>
    <cellStyle name="Hipervínculo 161" xfId="4888" hidden="1"/>
    <cellStyle name="Hipervínculo 161" xfId="6023" hidden="1"/>
    <cellStyle name="Hipervínculo 161" xfId="7001" hidden="1"/>
    <cellStyle name="Hipervínculo 161" xfId="8645" hidden="1"/>
    <cellStyle name="Hipervínculo 161" xfId="9617" hidden="1"/>
    <cellStyle name="Hipervínculo 161" xfId="10840" hidden="1"/>
    <cellStyle name="Hipervínculo 161" xfId="11775" hidden="1"/>
    <cellStyle name="Hipervínculo 161" xfId="12747" hidden="1"/>
    <cellStyle name="Hipervínculo 161" xfId="13580" hidden="1"/>
    <cellStyle name="Hipervínculo 161" xfId="9985" hidden="1"/>
    <cellStyle name="Hipervínculo 161" xfId="7593" hidden="1"/>
    <cellStyle name="Hipervínculo 161" xfId="6012" hidden="1"/>
    <cellStyle name="Hipervínculo 161" xfId="4296" hidden="1"/>
    <cellStyle name="Hipervínculo 161" xfId="2895" hidden="1"/>
    <cellStyle name="Hipervínculo 161" xfId="99" hidden="1"/>
    <cellStyle name="Hipervínculo 161" xfId="14647" hidden="1"/>
    <cellStyle name="Hipervínculo 161" xfId="15778" hidden="1"/>
    <cellStyle name="Hipervínculo 161" xfId="16561" hidden="1"/>
    <cellStyle name="Hipervínculo 161" xfId="17359" hidden="1"/>
    <cellStyle name="Hipervínculo 161" xfId="18068" hidden="1"/>
    <cellStyle name="Hipervínculo 161" xfId="15032" hidden="1"/>
    <cellStyle name="Hipervínculo 161" xfId="12219" hidden="1"/>
    <cellStyle name="Hipervínculo 161" xfId="9436" hidden="1"/>
    <cellStyle name="Hipervínculo 161" xfId="6644" hidden="1"/>
    <cellStyle name="Hipervínculo 161" xfId="4428" hidden="1"/>
    <cellStyle name="Hipervínculo 161" xfId="162" hidden="1"/>
    <cellStyle name="Hipervínculo 161" xfId="18512" hidden="1"/>
    <cellStyle name="Hipervínculo 161" xfId="19338" hidden="1"/>
    <cellStyle name="Hipervínculo 161" xfId="19809" hidden="1"/>
    <cellStyle name="Hipervínculo 161" xfId="20445" hidden="1"/>
    <cellStyle name="Hipervínculo 161" xfId="20879" hidden="1"/>
    <cellStyle name="Hipervínculo 161" xfId="18827" hidden="1"/>
    <cellStyle name="Hipervínculo 161" xfId="15920" hidden="1"/>
    <cellStyle name="Hipervínculo 161" xfId="13654" hidden="1"/>
    <cellStyle name="Hipervínculo 161" xfId="10253" hidden="1"/>
    <cellStyle name="Hipervínculo 161" xfId="6848" hidden="1"/>
    <cellStyle name="Hipervínculo 161" xfId="650" hidden="1"/>
    <cellStyle name="Hipervínculo 161" xfId="21163" hidden="1"/>
    <cellStyle name="Hipervínculo 161" xfId="21713" hidden="1"/>
    <cellStyle name="Hipervínculo 161" xfId="22147" hidden="1"/>
    <cellStyle name="Hipervínculo 161" xfId="22637" hidden="1"/>
    <cellStyle name="Hipervínculo 161" xfId="23071"/>
    <cellStyle name="Hipervínculo 162" xfId="1702" hidden="1"/>
    <cellStyle name="Hipervínculo 162" xfId="2495" hidden="1"/>
    <cellStyle name="Hipervínculo 162" xfId="3988" hidden="1"/>
    <cellStyle name="Hipervínculo 162" xfId="4887" hidden="1"/>
    <cellStyle name="Hipervínculo 162" xfId="6025" hidden="1"/>
    <cellStyle name="Hipervínculo 162" xfId="7000" hidden="1"/>
    <cellStyle name="Hipervínculo 162" xfId="8647" hidden="1"/>
    <cellStyle name="Hipervínculo 162" xfId="9616" hidden="1"/>
    <cellStyle name="Hipervínculo 162" xfId="10841" hidden="1"/>
    <cellStyle name="Hipervínculo 162" xfId="11774" hidden="1"/>
    <cellStyle name="Hipervínculo 162" xfId="12748" hidden="1"/>
    <cellStyle name="Hipervínculo 162" xfId="13579" hidden="1"/>
    <cellStyle name="Hipervínculo 162" xfId="9987" hidden="1"/>
    <cellStyle name="Hipervínculo 162" xfId="7592" hidden="1"/>
    <cellStyle name="Hipervínculo 162" xfId="6014" hidden="1"/>
    <cellStyle name="Hipervínculo 162" xfId="4291" hidden="1"/>
    <cellStyle name="Hipervínculo 162" xfId="2897" hidden="1"/>
    <cellStyle name="Hipervínculo 162" xfId="96" hidden="1"/>
    <cellStyle name="Hipervínculo 162" xfId="14646" hidden="1"/>
    <cellStyle name="Hipervínculo 162" xfId="15780" hidden="1"/>
    <cellStyle name="Hipervínculo 162" xfId="16560" hidden="1"/>
    <cellStyle name="Hipervínculo 162" xfId="17360" hidden="1"/>
    <cellStyle name="Hipervínculo 162" xfId="18067" hidden="1"/>
    <cellStyle name="Hipervínculo 162" xfId="15034" hidden="1"/>
    <cellStyle name="Hipervínculo 162" xfId="12218" hidden="1"/>
    <cellStyle name="Hipervínculo 162" xfId="9439" hidden="1"/>
    <cellStyle name="Hipervínculo 162" xfId="6642" hidden="1"/>
    <cellStyle name="Hipervínculo 162" xfId="4432" hidden="1"/>
    <cellStyle name="Hipervínculo 162" xfId="158" hidden="1"/>
    <cellStyle name="Hipervínculo 162" xfId="18511" hidden="1"/>
    <cellStyle name="Hipervínculo 162" xfId="19339" hidden="1"/>
    <cellStyle name="Hipervínculo 162" xfId="19808" hidden="1"/>
    <cellStyle name="Hipervínculo 162" xfId="20446" hidden="1"/>
    <cellStyle name="Hipervínculo 162" xfId="20878" hidden="1"/>
    <cellStyle name="Hipervínculo 162" xfId="18829" hidden="1"/>
    <cellStyle name="Hipervínculo 162" xfId="15913" hidden="1"/>
    <cellStyle name="Hipervínculo 162" xfId="13658" hidden="1"/>
    <cellStyle name="Hipervínculo 162" xfId="10251" hidden="1"/>
    <cellStyle name="Hipervínculo 162" xfId="6860" hidden="1"/>
    <cellStyle name="Hipervínculo 162" xfId="645" hidden="1"/>
    <cellStyle name="Hipervínculo 162" xfId="21162" hidden="1"/>
    <cellStyle name="Hipervínculo 162" xfId="21714" hidden="1"/>
    <cellStyle name="Hipervínculo 162" xfId="22146" hidden="1"/>
    <cellStyle name="Hipervínculo 162" xfId="22638" hidden="1"/>
    <cellStyle name="Hipervínculo 162" xfId="23070"/>
    <cellStyle name="Hipervínculo 163" xfId="1704" hidden="1"/>
    <cellStyle name="Hipervínculo 163" xfId="2494" hidden="1"/>
    <cellStyle name="Hipervínculo 163" xfId="3990" hidden="1"/>
    <cellStyle name="Hipervínculo 163" xfId="4886" hidden="1"/>
    <cellStyle name="Hipervínculo 163" xfId="6027" hidden="1"/>
    <cellStyle name="Hipervínculo 163" xfId="6999" hidden="1"/>
    <cellStyle name="Hipervínculo 163" xfId="8649" hidden="1"/>
    <cellStyle name="Hipervínculo 163" xfId="9615" hidden="1"/>
    <cellStyle name="Hipervínculo 163" xfId="10843" hidden="1"/>
    <cellStyle name="Hipervínculo 163" xfId="11773" hidden="1"/>
    <cellStyle name="Hipervínculo 163" xfId="12749" hidden="1"/>
    <cellStyle name="Hipervínculo 163" xfId="13578" hidden="1"/>
    <cellStyle name="Hipervínculo 163" xfId="9989" hidden="1"/>
    <cellStyle name="Hipervínculo 163" xfId="7590" hidden="1"/>
    <cellStyle name="Hipervínculo 163" xfId="6016" hidden="1"/>
    <cellStyle name="Hipervínculo 163" xfId="4287" hidden="1"/>
    <cellStyle name="Hipervínculo 163" xfId="2899" hidden="1"/>
    <cellStyle name="Hipervínculo 163" xfId="94" hidden="1"/>
    <cellStyle name="Hipervínculo 163" xfId="14645" hidden="1"/>
    <cellStyle name="Hipervínculo 163" xfId="15782" hidden="1"/>
    <cellStyle name="Hipervínculo 163" xfId="16559" hidden="1"/>
    <cellStyle name="Hipervínculo 163" xfId="17361" hidden="1"/>
    <cellStyle name="Hipervínculo 163" xfId="18066" hidden="1"/>
    <cellStyle name="Hipervínculo 163" xfId="15036" hidden="1"/>
    <cellStyle name="Hipervínculo 163" xfId="12217" hidden="1"/>
    <cellStyle name="Hipervínculo 163" xfId="9444" hidden="1"/>
    <cellStyle name="Hipervínculo 163" xfId="6639" hidden="1"/>
    <cellStyle name="Hipervínculo 163" xfId="4436" hidden="1"/>
    <cellStyle name="Hipervínculo 163" xfId="155" hidden="1"/>
    <cellStyle name="Hipervínculo 163" xfId="18510" hidden="1"/>
    <cellStyle name="Hipervínculo 163" xfId="19340" hidden="1"/>
    <cellStyle name="Hipervínculo 163" xfId="19807" hidden="1"/>
    <cellStyle name="Hipervínculo 163" xfId="20447" hidden="1"/>
    <cellStyle name="Hipervínculo 163" xfId="20877" hidden="1"/>
    <cellStyle name="Hipervínculo 163" xfId="18831" hidden="1"/>
    <cellStyle name="Hipervínculo 163" xfId="15908" hidden="1"/>
    <cellStyle name="Hipervínculo 163" xfId="13659" hidden="1"/>
    <cellStyle name="Hipervínculo 163" xfId="10249" hidden="1"/>
    <cellStyle name="Hipervínculo 163" xfId="6873" hidden="1"/>
    <cellStyle name="Hipervínculo 163" xfId="629" hidden="1"/>
    <cellStyle name="Hipervínculo 163" xfId="21161" hidden="1"/>
    <cellStyle name="Hipervínculo 163" xfId="21715" hidden="1"/>
    <cellStyle name="Hipervínculo 163" xfId="22145" hidden="1"/>
    <cellStyle name="Hipervínculo 163" xfId="22639" hidden="1"/>
    <cellStyle name="Hipervínculo 163" xfId="23069"/>
    <cellStyle name="Hipervínculo 164" xfId="1706" hidden="1"/>
    <cellStyle name="Hipervínculo 164" xfId="2493" hidden="1"/>
    <cellStyle name="Hipervínculo 164" xfId="3992" hidden="1"/>
    <cellStyle name="Hipervínculo 164" xfId="4885" hidden="1"/>
    <cellStyle name="Hipervínculo 164" xfId="6029" hidden="1"/>
    <cellStyle name="Hipervínculo 164" xfId="6998" hidden="1"/>
    <cellStyle name="Hipervínculo 164" xfId="8651" hidden="1"/>
    <cellStyle name="Hipervínculo 164" xfId="9614" hidden="1"/>
    <cellStyle name="Hipervínculo 164" xfId="10845" hidden="1"/>
    <cellStyle name="Hipervínculo 164" xfId="11772" hidden="1"/>
    <cellStyle name="Hipervínculo 164" xfId="12750" hidden="1"/>
    <cellStyle name="Hipervínculo 164" xfId="13577" hidden="1"/>
    <cellStyle name="Hipervínculo 164" xfId="9991" hidden="1"/>
    <cellStyle name="Hipervínculo 164" xfId="7588" hidden="1"/>
    <cellStyle name="Hipervínculo 164" xfId="6018" hidden="1"/>
    <cellStyle name="Hipervínculo 164" xfId="4282" hidden="1"/>
    <cellStyle name="Hipervínculo 164" xfId="2901" hidden="1"/>
    <cellStyle name="Hipervínculo 164" xfId="92" hidden="1"/>
    <cellStyle name="Hipervínculo 164" xfId="14644" hidden="1"/>
    <cellStyle name="Hipervínculo 164" xfId="15783" hidden="1"/>
    <cellStyle name="Hipervínculo 164" xfId="16558" hidden="1"/>
    <cellStyle name="Hipervínculo 164" xfId="17363" hidden="1"/>
    <cellStyle name="Hipervínculo 164" xfId="18065" hidden="1"/>
    <cellStyle name="Hipervínculo 164" xfId="15038" hidden="1"/>
    <cellStyle name="Hipervínculo 164" xfId="12216" hidden="1"/>
    <cellStyle name="Hipervínculo 164" xfId="9446" hidden="1"/>
    <cellStyle name="Hipervínculo 164" xfId="6638" hidden="1"/>
    <cellStyle name="Hipervínculo 164" xfId="4440" hidden="1"/>
    <cellStyle name="Hipervínculo 164" xfId="151" hidden="1"/>
    <cellStyle name="Hipervínculo 164" xfId="18509" hidden="1"/>
    <cellStyle name="Hipervínculo 164" xfId="19341" hidden="1"/>
    <cellStyle name="Hipervínculo 164" xfId="19806" hidden="1"/>
    <cellStyle name="Hipervínculo 164" xfId="20448" hidden="1"/>
    <cellStyle name="Hipervínculo 164" xfId="20876" hidden="1"/>
    <cellStyle name="Hipervínculo 164" xfId="18833" hidden="1"/>
    <cellStyle name="Hipervínculo 164" xfId="15902" hidden="1"/>
    <cellStyle name="Hipervínculo 164" xfId="13661" hidden="1"/>
    <cellStyle name="Hipervínculo 164" xfId="10245" hidden="1"/>
    <cellStyle name="Hipervínculo 164" xfId="6877" hidden="1"/>
    <cellStyle name="Hipervínculo 164" xfId="620" hidden="1"/>
    <cellStyle name="Hipervínculo 164" xfId="21160" hidden="1"/>
    <cellStyle name="Hipervínculo 164" xfId="21716" hidden="1"/>
    <cellStyle name="Hipervínculo 164" xfId="22144" hidden="1"/>
    <cellStyle name="Hipervínculo 164" xfId="22640" hidden="1"/>
    <cellStyle name="Hipervínculo 164" xfId="23068"/>
    <cellStyle name="Hipervínculo 165" xfId="1707" hidden="1"/>
    <cellStyle name="Hipervínculo 165" xfId="2492" hidden="1"/>
    <cellStyle name="Hipervínculo 165" xfId="3994" hidden="1"/>
    <cellStyle name="Hipervínculo 165" xfId="4884" hidden="1"/>
    <cellStyle name="Hipervínculo 165" xfId="6031" hidden="1"/>
    <cellStyle name="Hipervínculo 165" xfId="6997" hidden="1"/>
    <cellStyle name="Hipervínculo 165" xfId="8652" hidden="1"/>
    <cellStyle name="Hipervínculo 165" xfId="9613" hidden="1"/>
    <cellStyle name="Hipervínculo 165" xfId="10847" hidden="1"/>
    <cellStyle name="Hipervínculo 165" xfId="11771" hidden="1"/>
    <cellStyle name="Hipervínculo 165" xfId="12751" hidden="1"/>
    <cellStyle name="Hipervínculo 165" xfId="13576" hidden="1"/>
    <cellStyle name="Hipervínculo 165" xfId="9993" hidden="1"/>
    <cellStyle name="Hipervínculo 165" xfId="7586" hidden="1"/>
    <cellStyle name="Hipervínculo 165" xfId="6020" hidden="1"/>
    <cellStyle name="Hipervínculo 165" xfId="4279" hidden="1"/>
    <cellStyle name="Hipervínculo 165" xfId="2903" hidden="1"/>
    <cellStyle name="Hipervínculo 165" xfId="91" hidden="1"/>
    <cellStyle name="Hipervínculo 165" xfId="14643" hidden="1"/>
    <cellStyle name="Hipervínculo 165" xfId="15784" hidden="1"/>
    <cellStyle name="Hipervínculo 165" xfId="16557" hidden="1"/>
    <cellStyle name="Hipervínculo 165" xfId="17364" hidden="1"/>
    <cellStyle name="Hipervínculo 165" xfId="18064" hidden="1"/>
    <cellStyle name="Hipervínculo 165" xfId="15040" hidden="1"/>
    <cellStyle name="Hipervínculo 165" xfId="12215" hidden="1"/>
    <cellStyle name="Hipervínculo 165" xfId="9449" hidden="1"/>
    <cellStyle name="Hipervínculo 165" xfId="6635" hidden="1"/>
    <cellStyle name="Hipervínculo 165" xfId="4444" hidden="1"/>
    <cellStyle name="Hipervínculo 165" xfId="147" hidden="1"/>
    <cellStyle name="Hipervínculo 165" xfId="18508" hidden="1"/>
    <cellStyle name="Hipervínculo 165" xfId="19342" hidden="1"/>
    <cellStyle name="Hipervínculo 165" xfId="19805" hidden="1"/>
    <cellStyle name="Hipervínculo 165" xfId="20449" hidden="1"/>
    <cellStyle name="Hipervínculo 165" xfId="20875" hidden="1"/>
    <cellStyle name="Hipervínculo 165" xfId="18835" hidden="1"/>
    <cellStyle name="Hipervínculo 165" xfId="15896" hidden="1"/>
    <cellStyle name="Hipervínculo 165" xfId="13665" hidden="1"/>
    <cellStyle name="Hipervínculo 165" xfId="10242" hidden="1"/>
    <cellStyle name="Hipervínculo 165" xfId="6879" hidden="1"/>
    <cellStyle name="Hipervínculo 165" xfId="613" hidden="1"/>
    <cellStyle name="Hipervínculo 165" xfId="21159" hidden="1"/>
    <cellStyle name="Hipervínculo 165" xfId="21717" hidden="1"/>
    <cellStyle name="Hipervínculo 165" xfId="22143" hidden="1"/>
    <cellStyle name="Hipervínculo 165" xfId="22641" hidden="1"/>
    <cellStyle name="Hipervínculo 165" xfId="23067"/>
    <cellStyle name="Hipervínculo 166" xfId="1708" hidden="1"/>
    <cellStyle name="Hipervínculo 166" xfId="2202" hidden="1"/>
    <cellStyle name="Hipervínculo 166" xfId="3996" hidden="1"/>
    <cellStyle name="Hipervínculo 166" xfId="4569" hidden="1"/>
    <cellStyle name="Hipervínculo 166" xfId="6033" hidden="1"/>
    <cellStyle name="Hipervínculo 166" xfId="6604" hidden="1"/>
    <cellStyle name="Hipervínculo 166" xfId="8654" hidden="1"/>
    <cellStyle name="Hipervínculo 166" xfId="9236" hidden="1"/>
    <cellStyle name="Hipervínculo 166" xfId="10848" hidden="1"/>
    <cellStyle name="Hipervínculo 166" xfId="11429" hidden="1"/>
    <cellStyle name="Hipervínculo 166" xfId="12752" hidden="1"/>
    <cellStyle name="Hipervínculo 166" xfId="13226" hidden="1"/>
    <cellStyle name="Hipervínculo 166" xfId="10441" hidden="1"/>
    <cellStyle name="Hipervínculo 166" xfId="7584" hidden="1"/>
    <cellStyle name="Hipervínculo 166" xfId="6759" hidden="1"/>
    <cellStyle name="Hipervínculo 166" xfId="4276" hidden="1"/>
    <cellStyle name="Hipervínculo 166" xfId="3310" hidden="1"/>
    <cellStyle name="Hipervínculo 166" xfId="89" hidden="1"/>
    <cellStyle name="Hipervínculo 166" xfId="14354" hidden="1"/>
    <cellStyle name="Hipervínculo 166" xfId="15786" hidden="1"/>
    <cellStyle name="Hipervínculo 166" xfId="16280" hidden="1"/>
    <cellStyle name="Hipervínculo 166" xfId="17365" hidden="1"/>
    <cellStyle name="Hipervínculo 166" xfId="17813" hidden="1"/>
    <cellStyle name="Hipervínculo 166" xfId="15426" hidden="1"/>
    <cellStyle name="Hipervínculo 166" xfId="12214" hidden="1"/>
    <cellStyle name="Hipervínculo 166" xfId="10326" hidden="1"/>
    <cellStyle name="Hipervínculo 166" xfId="6633" hidden="1"/>
    <cellStyle name="Hipervínculo 166" xfId="5245" hidden="1"/>
    <cellStyle name="Hipervínculo 166" xfId="143" hidden="1"/>
    <cellStyle name="Hipervínculo 166" xfId="11501" hidden="1"/>
    <cellStyle name="Hipervínculo 166" xfId="19343" hidden="1"/>
    <cellStyle name="Hipervínculo 166" xfId="19671" hidden="1"/>
    <cellStyle name="Hipervínculo 166" xfId="20450" hidden="1"/>
    <cellStyle name="Hipervínculo 166" xfId="20778" hidden="1"/>
    <cellStyle name="Hipervínculo 166" xfId="19045" hidden="1"/>
    <cellStyle name="Hipervínculo 166" xfId="15890" hidden="1"/>
    <cellStyle name="Hipervínculo 166" xfId="14560" hidden="1"/>
    <cellStyle name="Hipervínculo 166" xfId="10236" hidden="1"/>
    <cellStyle name="Hipervínculo 166" xfId="8155" hidden="1"/>
    <cellStyle name="Hipervínculo 166" xfId="606" hidden="1"/>
    <cellStyle name="Hipervínculo 166" xfId="16329" hidden="1"/>
    <cellStyle name="Hipervínculo 166" xfId="21718" hidden="1"/>
    <cellStyle name="Hipervínculo 166" xfId="22046" hidden="1"/>
    <cellStyle name="Hipervínculo 166" xfId="22642" hidden="1"/>
    <cellStyle name="Hipervínculo 166" xfId="22970"/>
    <cellStyle name="Hipervínculo 167" xfId="1709" hidden="1"/>
    <cellStyle name="Hipervínculo 167" xfId="2197" hidden="1"/>
    <cellStyle name="Hipervínculo 167" xfId="3998" hidden="1"/>
    <cellStyle name="Hipervínculo 167" xfId="4563" hidden="1"/>
    <cellStyle name="Hipervínculo 167" xfId="6035" hidden="1"/>
    <cellStyle name="Hipervínculo 167" xfId="6597" hidden="1"/>
    <cellStyle name="Hipervínculo 167" xfId="8656" hidden="1"/>
    <cellStyle name="Hipervínculo 167" xfId="9230" hidden="1"/>
    <cellStyle name="Hipervínculo 167" xfId="10850" hidden="1"/>
    <cellStyle name="Hipervínculo 167" xfId="11422" hidden="1"/>
    <cellStyle name="Hipervínculo 167" xfId="12753" hidden="1"/>
    <cellStyle name="Hipervínculo 167" xfId="13219" hidden="1"/>
    <cellStyle name="Hipervínculo 167" xfId="10453" hidden="1"/>
    <cellStyle name="Hipervínculo 167" xfId="7582" hidden="1"/>
    <cellStyle name="Hipervínculo 167" xfId="6769" hidden="1"/>
    <cellStyle name="Hipervínculo 167" xfId="4272" hidden="1"/>
    <cellStyle name="Hipervínculo 167" xfId="3316" hidden="1"/>
    <cellStyle name="Hipervínculo 167" xfId="87" hidden="1"/>
    <cellStyle name="Hipervínculo 167" xfId="14349" hidden="1"/>
    <cellStyle name="Hipervínculo 167" xfId="15788" hidden="1"/>
    <cellStyle name="Hipervínculo 167" xfId="16274" hidden="1"/>
    <cellStyle name="Hipervínculo 167" xfId="17367" hidden="1"/>
    <cellStyle name="Hipervínculo 167" xfId="17809" hidden="1"/>
    <cellStyle name="Hipervínculo 167" xfId="15435" hidden="1"/>
    <cellStyle name="Hipervínculo 167" xfId="12212" hidden="1"/>
    <cellStyle name="Hipervínculo 167" xfId="10335" hidden="1"/>
    <cellStyle name="Hipervínculo 167" xfId="6629" hidden="1"/>
    <cellStyle name="Hipervínculo 167" xfId="5251" hidden="1"/>
    <cellStyle name="Hipervínculo 167" xfId="140" hidden="1"/>
    <cellStyle name="Hipervínculo 167" xfId="11482" hidden="1"/>
    <cellStyle name="Hipervínculo 167" xfId="19344" hidden="1"/>
    <cellStyle name="Hipervínculo 167" xfId="19667" hidden="1"/>
    <cellStyle name="Hipervínculo 167" xfId="20451" hidden="1"/>
    <cellStyle name="Hipervínculo 167" xfId="20774" hidden="1"/>
    <cellStyle name="Hipervínculo 167" xfId="19052" hidden="1"/>
    <cellStyle name="Hipervínculo 167" xfId="15885" hidden="1"/>
    <cellStyle name="Hipervínculo 167" xfId="14575" hidden="1"/>
    <cellStyle name="Hipervínculo 167" xfId="10232" hidden="1"/>
    <cellStyle name="Hipervínculo 167" xfId="8160" hidden="1"/>
    <cellStyle name="Hipervínculo 167" xfId="237" hidden="1"/>
    <cellStyle name="Hipervínculo 167" xfId="16315" hidden="1"/>
    <cellStyle name="Hipervínculo 167" xfId="21719" hidden="1"/>
    <cellStyle name="Hipervínculo 167" xfId="22042" hidden="1"/>
    <cellStyle name="Hipervínculo 167" xfId="22643" hidden="1"/>
    <cellStyle name="Hipervínculo 167" xfId="22966"/>
    <cellStyle name="Hipervínculo 168" xfId="1710" hidden="1"/>
    <cellStyle name="Hipervínculo 168" xfId="2191" hidden="1"/>
    <cellStyle name="Hipervínculo 168" xfId="4000" hidden="1"/>
    <cellStyle name="Hipervínculo 168" xfId="4557" hidden="1"/>
    <cellStyle name="Hipervínculo 168" xfId="6037" hidden="1"/>
    <cellStyle name="Hipervínculo 168" xfId="6589" hidden="1"/>
    <cellStyle name="Hipervínculo 168" xfId="8658" hidden="1"/>
    <cellStyle name="Hipervínculo 168" xfId="9222" hidden="1"/>
    <cellStyle name="Hipervínculo 168" xfId="10852" hidden="1"/>
    <cellStyle name="Hipervínculo 168" xfId="11415" hidden="1"/>
    <cellStyle name="Hipervínculo 168" xfId="12754" hidden="1"/>
    <cellStyle name="Hipervínculo 168" xfId="13212" hidden="1"/>
    <cellStyle name="Hipervínculo 168" xfId="10464" hidden="1"/>
    <cellStyle name="Hipervínculo 168" xfId="7581" hidden="1"/>
    <cellStyle name="Hipervínculo 168" xfId="6778" hidden="1"/>
    <cellStyle name="Hipervínculo 168" xfId="4267" hidden="1"/>
    <cellStyle name="Hipervínculo 168" xfId="3322" hidden="1"/>
    <cellStyle name="Hipervínculo 168" xfId="85" hidden="1"/>
    <cellStyle name="Hipervínculo 168" xfId="14344" hidden="1"/>
    <cellStyle name="Hipervínculo 168" xfId="15789" hidden="1"/>
    <cellStyle name="Hipervínculo 168" xfId="16267" hidden="1"/>
    <cellStyle name="Hipervínculo 168" xfId="17368" hidden="1"/>
    <cellStyle name="Hipervínculo 168" xfId="17805" hidden="1"/>
    <cellStyle name="Hipervínculo 168" xfId="15443" hidden="1"/>
    <cellStyle name="Hipervínculo 168" xfId="12211" hidden="1"/>
    <cellStyle name="Hipervínculo 168" xfId="10345" hidden="1"/>
    <cellStyle name="Hipervínculo 168" xfId="6627" hidden="1"/>
    <cellStyle name="Hipervínculo 168" xfId="5257" hidden="1"/>
    <cellStyle name="Hipervínculo 168" xfId="136" hidden="1"/>
    <cellStyle name="Hipervínculo 168" xfId="11473" hidden="1"/>
    <cellStyle name="Hipervínculo 168" xfId="19345" hidden="1"/>
    <cellStyle name="Hipervínculo 168" xfId="19663" hidden="1"/>
    <cellStyle name="Hipervínculo 168" xfId="20452" hidden="1"/>
    <cellStyle name="Hipervínculo 168" xfId="20770" hidden="1"/>
    <cellStyle name="Hipervínculo 168" xfId="19058" hidden="1"/>
    <cellStyle name="Hipervínculo 168" xfId="15879" hidden="1"/>
    <cellStyle name="Hipervínculo 168" xfId="14585" hidden="1"/>
    <cellStyle name="Hipervínculo 168" xfId="10228" hidden="1"/>
    <cellStyle name="Hipervínculo 168" xfId="8164" hidden="1"/>
    <cellStyle name="Hipervínculo 168" xfId="230" hidden="1"/>
    <cellStyle name="Hipervínculo 168" xfId="16309" hidden="1"/>
    <cellStyle name="Hipervínculo 168" xfId="21720" hidden="1"/>
    <cellStyle name="Hipervínculo 168" xfId="22038" hidden="1"/>
    <cellStyle name="Hipervínculo 168" xfId="22644" hidden="1"/>
    <cellStyle name="Hipervínculo 168" xfId="22962"/>
    <cellStyle name="Hipervínculo 169" xfId="1711" hidden="1"/>
    <cellStyle name="Hipervínculo 169" xfId="2491" hidden="1"/>
    <cellStyle name="Hipervínculo 169" xfId="4002" hidden="1"/>
    <cellStyle name="Hipervínculo 169" xfId="4883" hidden="1"/>
    <cellStyle name="Hipervínculo 169" xfId="6038" hidden="1"/>
    <cellStyle name="Hipervínculo 169" xfId="6996" hidden="1"/>
    <cellStyle name="Hipervínculo 169" xfId="8660" hidden="1"/>
    <cellStyle name="Hipervínculo 169" xfId="9612" hidden="1"/>
    <cellStyle name="Hipervínculo 169" xfId="10853" hidden="1"/>
    <cellStyle name="Hipervínculo 169" xfId="11770" hidden="1"/>
    <cellStyle name="Hipervínculo 169" xfId="12755" hidden="1"/>
    <cellStyle name="Hipervínculo 169" xfId="13575" hidden="1"/>
    <cellStyle name="Hipervínculo 169" xfId="9995" hidden="1"/>
    <cellStyle name="Hipervínculo 169" xfId="7580" hidden="1"/>
    <cellStyle name="Hipervínculo 169" xfId="6022" hidden="1"/>
    <cellStyle name="Hipervínculo 169" xfId="4264" hidden="1"/>
    <cellStyle name="Hipervínculo 169" xfId="2905" hidden="1"/>
    <cellStyle name="Hipervínculo 169" xfId="84" hidden="1"/>
    <cellStyle name="Hipervínculo 169" xfId="14642" hidden="1"/>
    <cellStyle name="Hipervínculo 169" xfId="15790" hidden="1"/>
    <cellStyle name="Hipervínculo 169" xfId="16556" hidden="1"/>
    <cellStyle name="Hipervínculo 169" xfId="17369" hidden="1"/>
    <cellStyle name="Hipervínculo 169" xfId="18063" hidden="1"/>
    <cellStyle name="Hipervínculo 169" xfId="15042" hidden="1"/>
    <cellStyle name="Hipervínculo 169" xfId="12210" hidden="1"/>
    <cellStyle name="Hipervínculo 169" xfId="9452" hidden="1"/>
    <cellStyle name="Hipervínculo 169" xfId="6625" hidden="1"/>
    <cellStyle name="Hipervínculo 169" xfId="4448" hidden="1"/>
    <cellStyle name="Hipervínculo 169" xfId="133" hidden="1"/>
    <cellStyle name="Hipervínculo 169" xfId="18507" hidden="1"/>
    <cellStyle name="Hipervínculo 169" xfId="19346" hidden="1"/>
    <cellStyle name="Hipervínculo 169" xfId="19804" hidden="1"/>
    <cellStyle name="Hipervínculo 169" xfId="20453" hidden="1"/>
    <cellStyle name="Hipervínculo 169" xfId="20874" hidden="1"/>
    <cellStyle name="Hipervínculo 169" xfId="18837" hidden="1"/>
    <cellStyle name="Hipervínculo 169" xfId="15873" hidden="1"/>
    <cellStyle name="Hipervínculo 169" xfId="13667" hidden="1"/>
    <cellStyle name="Hipervínculo 169" xfId="10226" hidden="1"/>
    <cellStyle name="Hipervínculo 169" xfId="6881" hidden="1"/>
    <cellStyle name="Hipervínculo 169" xfId="224" hidden="1"/>
    <cellStyle name="Hipervínculo 169" xfId="21158" hidden="1"/>
    <cellStyle name="Hipervínculo 169" xfId="21721" hidden="1"/>
    <cellStyle name="Hipervínculo 169" xfId="22142" hidden="1"/>
    <cellStyle name="Hipervínculo 169" xfId="22645" hidden="1"/>
    <cellStyle name="Hipervínculo 169" xfId="23066"/>
    <cellStyle name="Hipervínculo 17" xfId="473" hidden="1"/>
    <cellStyle name="Hipervínculo 17" xfId="1483" hidden="1"/>
    <cellStyle name="Hipervínculo 17" xfId="2119" hidden="1"/>
    <cellStyle name="Hipervínculo 17" xfId="2367" hidden="1"/>
    <cellStyle name="Hipervínculo 17" xfId="3018" hidden="1"/>
    <cellStyle name="Hipervínculo 17" xfId="3703" hidden="1"/>
    <cellStyle name="Hipervínculo 17" xfId="4484" hidden="1"/>
    <cellStyle name="Hipervínculo 17" xfId="4802" hidden="1"/>
    <cellStyle name="Hipervínculo 17" xfId="3223" hidden="1"/>
    <cellStyle name="Hipervínculo 17" xfId="5745" hidden="1"/>
    <cellStyle name="Hipervínculo 17" xfId="6508" hidden="1"/>
    <cellStyle name="Hipervínculo 17" xfId="6865" hidden="1"/>
    <cellStyle name="Hipervínculo 17" xfId="7671" hidden="1"/>
    <cellStyle name="Hipervínculo 17" xfId="8372" hidden="1"/>
    <cellStyle name="Hipervínculo 17" xfId="9144" hidden="1"/>
    <cellStyle name="Hipervínculo 17" xfId="9495" hidden="1"/>
    <cellStyle name="Hipervínculo 17" xfId="8055" hidden="1"/>
    <cellStyle name="Hipervínculo 17" xfId="10564" hidden="1"/>
    <cellStyle name="Hipervínculo 17" xfId="11331" hidden="1"/>
    <cellStyle name="Hipervínculo 17" xfId="11647" hidden="1"/>
    <cellStyle name="Hipervínculo 17" xfId="10169" hidden="1"/>
    <cellStyle name="Hipervínculo 17" xfId="12544" hidden="1"/>
    <cellStyle name="Hipervínculo 17" xfId="13141" hidden="1"/>
    <cellStyle name="Hipervínculo 17" xfId="13468" hidden="1"/>
    <cellStyle name="Hipervínculo 17" xfId="11920" hidden="1"/>
    <cellStyle name="Hipervínculo 17" xfId="10673" hidden="1"/>
    <cellStyle name="Hipervínculo 17" xfId="10178" hidden="1"/>
    <cellStyle name="Hipervínculo 17" xfId="9017" hidden="1"/>
    <cellStyle name="Hipervínculo 17" xfId="7938" hidden="1"/>
    <cellStyle name="Hipervínculo 17" xfId="6895" hidden="1"/>
    <cellStyle name="Hipervínculo 17" xfId="6290" hidden="1"/>
    <cellStyle name="Hipervínculo 17" xfId="8470" hidden="1"/>
    <cellStyle name="Hipervínculo 17" xfId="4713" hidden="1"/>
    <cellStyle name="Hipervínculo 17" xfId="3392" hidden="1"/>
    <cellStyle name="Hipervínculo 17" xfId="2977" hidden="1"/>
    <cellStyle name="Hipervínculo 17" xfId="1880" hidden="1"/>
    <cellStyle name="Hipervínculo 17" xfId="769" hidden="1"/>
    <cellStyle name="Hipervínculo 17" xfId="14282" hidden="1"/>
    <cellStyle name="Hipervínculo 17" xfId="14532" hidden="1"/>
    <cellStyle name="Hipervínculo 17" xfId="1234" hidden="1"/>
    <cellStyle name="Hipervínculo 17" xfId="15526" hidden="1"/>
    <cellStyle name="Hipervínculo 17" xfId="16191" hidden="1"/>
    <cellStyle name="Hipervínculo 17" xfId="16447" hidden="1"/>
    <cellStyle name="Hipervínculo 17" xfId="15185" hidden="1"/>
    <cellStyle name="Hipervínculo 17" xfId="17153" hidden="1"/>
    <cellStyle name="Hipervínculo 17" xfId="17751" hidden="1"/>
    <cellStyle name="Hipervínculo 17" xfId="17992" hidden="1"/>
    <cellStyle name="Hipervínculo 17" xfId="16724" hidden="1"/>
    <cellStyle name="Hipervínculo 17" xfId="15642" hidden="1"/>
    <cellStyle name="Hipervínculo 17" xfId="15199" hidden="1"/>
    <cellStyle name="Hipervínculo 17" xfId="14178" hidden="1"/>
    <cellStyle name="Hipervínculo 17" xfId="12432" hidden="1"/>
    <cellStyle name="Hipervínculo 17" xfId="10469" hidden="1"/>
    <cellStyle name="Hipervínculo 17" xfId="9851" hidden="1"/>
    <cellStyle name="Hipervínculo 17" xfId="13656" hidden="1"/>
    <cellStyle name="Hipervínculo 17" xfId="7438" hidden="1"/>
    <cellStyle name="Hipervínculo 17" xfId="5327" hidden="1"/>
    <cellStyle name="Hipervínculo 17" xfId="4833" hidden="1"/>
    <cellStyle name="Hipervínculo 17" xfId="2620" hidden="1"/>
    <cellStyle name="Hipervínculo 17" xfId="1001" hidden="1"/>
    <cellStyle name="Hipervínculo 17" xfId="11171" hidden="1"/>
    <cellStyle name="Hipervínculo 17" xfId="18425" hidden="1"/>
    <cellStyle name="Hipervínculo 17" xfId="1713" hidden="1"/>
    <cellStyle name="Hipervínculo 17" xfId="19131" hidden="1"/>
    <cellStyle name="Hipervínculo 17" xfId="19610" hidden="1"/>
    <cellStyle name="Hipervínculo 17" xfId="19751" hidden="1"/>
    <cellStyle name="Hipervínculo 17" xfId="18920" hidden="1"/>
    <cellStyle name="Hipervínculo 17" xfId="20275" hidden="1"/>
    <cellStyle name="Hipervínculo 17" xfId="20717" hidden="1"/>
    <cellStyle name="Hipervínculo 17" xfId="20858" hidden="1"/>
    <cellStyle name="Hipervínculo 17" xfId="19952" hidden="1"/>
    <cellStyle name="Hipervínculo 17" xfId="19241" hidden="1"/>
    <cellStyle name="Hipervínculo 17" xfId="18928" hidden="1"/>
    <cellStyle name="Hipervínculo 17" xfId="17673" hidden="1"/>
    <cellStyle name="Hipervínculo 17" xfId="16672" hidden="1"/>
    <cellStyle name="Hipervínculo 17" xfId="14843" hidden="1"/>
    <cellStyle name="Hipervínculo 17" xfId="13990" hidden="1"/>
    <cellStyle name="Hipervínculo 17" xfId="17269" hidden="1"/>
    <cellStyle name="Hipervínculo 17" xfId="11428" hidden="1"/>
    <cellStyle name="Hipervínculo 17" xfId="8238" hidden="1"/>
    <cellStyle name="Hipervínculo 17" xfId="7735" hidden="1"/>
    <cellStyle name="Hipervínculo 17" xfId="3995" hidden="1"/>
    <cellStyle name="Hipervínculo 17" xfId="1292" hidden="1"/>
    <cellStyle name="Hipervínculo 17" xfId="16065" hidden="1"/>
    <cellStyle name="Hipervínculo 17" xfId="21142" hidden="1"/>
    <cellStyle name="Hipervínculo 17" xfId="2445" hidden="1"/>
    <cellStyle name="Hipervínculo 17" xfId="21543" hidden="1"/>
    <cellStyle name="Hipervínculo 17" xfId="21985" hidden="1"/>
    <cellStyle name="Hipervínculo 17" xfId="22126" hidden="1"/>
    <cellStyle name="Hipervínculo 17" xfId="21447" hidden="1"/>
    <cellStyle name="Hipervínculo 17" xfId="22467" hidden="1"/>
    <cellStyle name="Hipervínculo 17" xfId="22909" hidden="1"/>
    <cellStyle name="Hipervínculo 17" xfId="23050"/>
    <cellStyle name="Hipervínculo 170" xfId="1712" hidden="1"/>
    <cellStyle name="Hipervínculo 170" xfId="2490" hidden="1"/>
    <cellStyle name="Hipervínculo 170" xfId="4003" hidden="1"/>
    <cellStyle name="Hipervínculo 170" xfId="4882" hidden="1"/>
    <cellStyle name="Hipervínculo 170" xfId="6040" hidden="1"/>
    <cellStyle name="Hipervínculo 170" xfId="6995" hidden="1"/>
    <cellStyle name="Hipervínculo 170" xfId="8662" hidden="1"/>
    <cellStyle name="Hipervínculo 170" xfId="9611" hidden="1"/>
    <cellStyle name="Hipervínculo 170" xfId="10855" hidden="1"/>
    <cellStyle name="Hipervínculo 170" xfId="11769" hidden="1"/>
    <cellStyle name="Hipervínculo 170" xfId="12756" hidden="1"/>
    <cellStyle name="Hipervínculo 170" xfId="13574" hidden="1"/>
    <cellStyle name="Hipervínculo 170" xfId="9997" hidden="1"/>
    <cellStyle name="Hipervínculo 170" xfId="7579" hidden="1"/>
    <cellStyle name="Hipervínculo 170" xfId="6024" hidden="1"/>
    <cellStyle name="Hipervínculo 170" xfId="4260" hidden="1"/>
    <cellStyle name="Hipervínculo 170" xfId="2907" hidden="1"/>
    <cellStyle name="Hipervínculo 170" xfId="82" hidden="1"/>
    <cellStyle name="Hipervínculo 170" xfId="14641" hidden="1"/>
    <cellStyle name="Hipervínculo 170" xfId="15792" hidden="1"/>
    <cellStyle name="Hipervínculo 170" xfId="16555" hidden="1"/>
    <cellStyle name="Hipervínculo 170" xfId="17371" hidden="1"/>
    <cellStyle name="Hipervínculo 170" xfId="18062" hidden="1"/>
    <cellStyle name="Hipervínculo 170" xfId="15044" hidden="1"/>
    <cellStyle name="Hipervínculo 170" xfId="12204" hidden="1"/>
    <cellStyle name="Hipervínculo 170" xfId="9455" hidden="1"/>
    <cellStyle name="Hipervínculo 170" xfId="6623" hidden="1"/>
    <cellStyle name="Hipervínculo 170" xfId="4452" hidden="1"/>
    <cellStyle name="Hipervínculo 170" xfId="129" hidden="1"/>
    <cellStyle name="Hipervínculo 170" xfId="18506" hidden="1"/>
    <cellStyle name="Hipervínculo 170" xfId="19347" hidden="1"/>
    <cellStyle name="Hipervínculo 170" xfId="19803" hidden="1"/>
    <cellStyle name="Hipervínculo 170" xfId="20454" hidden="1"/>
    <cellStyle name="Hipervínculo 170" xfId="20873" hidden="1"/>
    <cellStyle name="Hipervínculo 170" xfId="18839" hidden="1"/>
    <cellStyle name="Hipervínculo 170" xfId="15867" hidden="1"/>
    <cellStyle name="Hipervínculo 170" xfId="13669" hidden="1"/>
    <cellStyle name="Hipervínculo 170" xfId="10221" hidden="1"/>
    <cellStyle name="Hipervínculo 170" xfId="6884" hidden="1"/>
    <cellStyle name="Hipervínculo 170" xfId="217" hidden="1"/>
    <cellStyle name="Hipervínculo 170" xfId="21157" hidden="1"/>
    <cellStyle name="Hipervínculo 170" xfId="21722" hidden="1"/>
    <cellStyle name="Hipervínculo 170" xfId="22141" hidden="1"/>
    <cellStyle name="Hipervínculo 170" xfId="22646" hidden="1"/>
    <cellStyle name="Hipervínculo 170" xfId="23065"/>
    <cellStyle name="Hipervínculo 171" xfId="1714" hidden="1"/>
    <cellStyle name="Hipervínculo 171" xfId="2489" hidden="1"/>
    <cellStyle name="Hipervínculo 171" xfId="4005" hidden="1"/>
    <cellStyle name="Hipervínculo 171" xfId="4881" hidden="1"/>
    <cellStyle name="Hipervínculo 171" xfId="6042" hidden="1"/>
    <cellStyle name="Hipervínculo 171" xfId="6994" hidden="1"/>
    <cellStyle name="Hipervínculo 171" xfId="8663" hidden="1"/>
    <cellStyle name="Hipervínculo 171" xfId="9610" hidden="1"/>
    <cellStyle name="Hipervínculo 171" xfId="10856" hidden="1"/>
    <cellStyle name="Hipervínculo 171" xfId="11768" hidden="1"/>
    <cellStyle name="Hipervínculo 171" xfId="12757" hidden="1"/>
    <cellStyle name="Hipervínculo 171" xfId="13573" hidden="1"/>
    <cellStyle name="Hipervínculo 171" xfId="9999" hidden="1"/>
    <cellStyle name="Hipervínculo 171" xfId="7577" hidden="1"/>
    <cellStyle name="Hipervínculo 171" xfId="6026" hidden="1"/>
    <cellStyle name="Hipervínculo 171" xfId="4256" hidden="1"/>
    <cellStyle name="Hipervínculo 171" xfId="2909" hidden="1"/>
    <cellStyle name="Hipervínculo 171" xfId="80" hidden="1"/>
    <cellStyle name="Hipervínculo 171" xfId="14640" hidden="1"/>
    <cellStyle name="Hipervínculo 171" xfId="15794" hidden="1"/>
    <cellStyle name="Hipervínculo 171" xfId="16554" hidden="1"/>
    <cellStyle name="Hipervínculo 171" xfId="17372" hidden="1"/>
    <cellStyle name="Hipervínculo 171" xfId="18061" hidden="1"/>
    <cellStyle name="Hipervínculo 171" xfId="15046" hidden="1"/>
    <cellStyle name="Hipervínculo 171" xfId="12193" hidden="1"/>
    <cellStyle name="Hipervínculo 171" xfId="9459" hidden="1"/>
    <cellStyle name="Hipervínculo 171" xfId="6619" hidden="1"/>
    <cellStyle name="Hipervínculo 171" xfId="4456" hidden="1"/>
    <cellStyle name="Hipervínculo 171" xfId="126" hidden="1"/>
    <cellStyle name="Hipervínculo 171" xfId="18505" hidden="1"/>
    <cellStyle name="Hipervínculo 171" xfId="19348" hidden="1"/>
    <cellStyle name="Hipervínculo 171" xfId="19802" hidden="1"/>
    <cellStyle name="Hipervínculo 171" xfId="20455" hidden="1"/>
    <cellStyle name="Hipervínculo 171" xfId="20872" hidden="1"/>
    <cellStyle name="Hipervínculo 171" xfId="18841" hidden="1"/>
    <cellStyle name="Hipervínculo 171" xfId="15862" hidden="1"/>
    <cellStyle name="Hipervínculo 171" xfId="13671" hidden="1"/>
    <cellStyle name="Hipervínculo 171" xfId="10217" hidden="1"/>
    <cellStyle name="Hipervínculo 171" xfId="6911" hidden="1"/>
    <cellStyle name="Hipervínculo 171" xfId="211" hidden="1"/>
    <cellStyle name="Hipervínculo 171" xfId="21156" hidden="1"/>
    <cellStyle name="Hipervínculo 171" xfId="21723" hidden="1"/>
    <cellStyle name="Hipervínculo 171" xfId="22140" hidden="1"/>
    <cellStyle name="Hipervínculo 171" xfId="22647" hidden="1"/>
    <cellStyle name="Hipervínculo 171" xfId="23064"/>
    <cellStyle name="Hipervínculo 172" xfId="1715" hidden="1"/>
    <cellStyle name="Hipervínculo 172" xfId="2488" hidden="1"/>
    <cellStyle name="Hipervínculo 172" xfId="4007" hidden="1"/>
    <cellStyle name="Hipervínculo 172" xfId="4880" hidden="1"/>
    <cellStyle name="Hipervínculo 172" xfId="6044" hidden="1"/>
    <cellStyle name="Hipervínculo 172" xfId="6993" hidden="1"/>
    <cellStyle name="Hipervínculo 172" xfId="8665" hidden="1"/>
    <cellStyle name="Hipervínculo 172" xfId="9609" hidden="1"/>
    <cellStyle name="Hipervínculo 172" xfId="10858" hidden="1"/>
    <cellStyle name="Hipervínculo 172" xfId="11767" hidden="1"/>
    <cellStyle name="Hipervínculo 172" xfId="12759" hidden="1"/>
    <cellStyle name="Hipervínculo 172" xfId="13572" hidden="1"/>
    <cellStyle name="Hipervínculo 172" xfId="10001" hidden="1"/>
    <cellStyle name="Hipervínculo 172" xfId="7576" hidden="1"/>
    <cellStyle name="Hipervínculo 172" xfId="6028" hidden="1"/>
    <cellStyle name="Hipervínculo 172" xfId="4252" hidden="1"/>
    <cellStyle name="Hipervínculo 172" xfId="2911" hidden="1"/>
    <cellStyle name="Hipervínculo 172" xfId="78" hidden="1"/>
    <cellStyle name="Hipervínculo 172" xfId="14639" hidden="1"/>
    <cellStyle name="Hipervínculo 172" xfId="15795" hidden="1"/>
    <cellStyle name="Hipervínculo 172" xfId="16553" hidden="1"/>
    <cellStyle name="Hipervínculo 172" xfId="17373" hidden="1"/>
    <cellStyle name="Hipervínculo 172" xfId="18060" hidden="1"/>
    <cellStyle name="Hipervínculo 172" xfId="15048" hidden="1"/>
    <cellStyle name="Hipervínculo 172" xfId="12190" hidden="1"/>
    <cellStyle name="Hipervínculo 172" xfId="9462" hidden="1"/>
    <cellStyle name="Hipervínculo 172" xfId="6615" hidden="1"/>
    <cellStyle name="Hipervínculo 172" xfId="4460" hidden="1"/>
    <cellStyle name="Hipervínculo 172" xfId="121" hidden="1"/>
    <cellStyle name="Hipervínculo 172" xfId="18504" hidden="1"/>
    <cellStyle name="Hipervínculo 172" xfId="19349" hidden="1"/>
    <cellStyle name="Hipervínculo 172" xfId="19801" hidden="1"/>
    <cellStyle name="Hipervínculo 172" xfId="20456" hidden="1"/>
    <cellStyle name="Hipervínculo 172" xfId="20871" hidden="1"/>
    <cellStyle name="Hipervínculo 172" xfId="18843" hidden="1"/>
    <cellStyle name="Hipervínculo 172" xfId="15856" hidden="1"/>
    <cellStyle name="Hipervínculo 172" xfId="13675" hidden="1"/>
    <cellStyle name="Hipervínculo 172" xfId="10211" hidden="1"/>
    <cellStyle name="Hipervínculo 172" xfId="6915" hidden="1"/>
    <cellStyle name="Hipervínculo 172" xfId="202" hidden="1"/>
    <cellStyle name="Hipervínculo 172" xfId="21155" hidden="1"/>
    <cellStyle name="Hipervínculo 172" xfId="21724" hidden="1"/>
    <cellStyle name="Hipervínculo 172" xfId="22139" hidden="1"/>
    <cellStyle name="Hipervínculo 172" xfId="22648" hidden="1"/>
    <cellStyle name="Hipervínculo 172" xfId="23063"/>
    <cellStyle name="Hipervínculo 173" xfId="1719" hidden="1"/>
    <cellStyle name="Hipervínculo 173" xfId="2199" hidden="1"/>
    <cellStyle name="Hipervínculo 173" xfId="4014" hidden="1"/>
    <cellStyle name="Hipervínculo 173" xfId="4566" hidden="1"/>
    <cellStyle name="Hipervínculo 173" xfId="6051" hidden="1"/>
    <cellStyle name="Hipervínculo 173" xfId="6600" hidden="1"/>
    <cellStyle name="Hipervínculo 173" xfId="8671" hidden="1"/>
    <cellStyle name="Hipervínculo 173" xfId="9233" hidden="1"/>
    <cellStyle name="Hipervínculo 173" xfId="10865" hidden="1"/>
    <cellStyle name="Hipervínculo 173" xfId="11425" hidden="1"/>
    <cellStyle name="Hipervínculo 173" xfId="12762" hidden="1"/>
    <cellStyle name="Hipervínculo 173" xfId="13221" hidden="1"/>
    <cellStyle name="Hipervínculo 173" xfId="10450" hidden="1"/>
    <cellStyle name="Hipervínculo 173" xfId="7572" hidden="1"/>
    <cellStyle name="Hipervínculo 173" xfId="6765" hidden="1"/>
    <cellStyle name="Hipervínculo 173" xfId="4240" hidden="1"/>
    <cellStyle name="Hipervínculo 173" xfId="3314" hidden="1"/>
    <cellStyle name="Hipervínculo 173" xfId="71" hidden="1"/>
    <cellStyle name="Hipervínculo 173" xfId="14352" hidden="1"/>
    <cellStyle name="Hipervínculo 173" xfId="15800" hidden="1"/>
    <cellStyle name="Hipervínculo 173" xfId="16276" hidden="1"/>
    <cellStyle name="Hipervínculo 173" xfId="17378" hidden="1"/>
    <cellStyle name="Hipervínculo 173" xfId="17811" hidden="1"/>
    <cellStyle name="Hipervínculo 173" xfId="15430" hidden="1"/>
    <cellStyle name="Hipervínculo 173" xfId="12176" hidden="1"/>
    <cellStyle name="Hipervínculo 173" xfId="10330" hidden="1"/>
    <cellStyle name="Hipervínculo 173" xfId="6602" hidden="1"/>
    <cellStyle name="Hipervínculo 173" xfId="5248" hidden="1"/>
    <cellStyle name="Hipervínculo 173" xfId="108" hidden="1"/>
    <cellStyle name="Hipervínculo 173" xfId="11488" hidden="1"/>
    <cellStyle name="Hipervínculo 173" xfId="19352" hidden="1"/>
    <cellStyle name="Hipervínculo 173" xfId="19669" hidden="1"/>
    <cellStyle name="Hipervínculo 173" xfId="20459" hidden="1"/>
    <cellStyle name="Hipervínculo 173" xfId="20776" hidden="1"/>
    <cellStyle name="Hipervínculo 173" xfId="19048" hidden="1"/>
    <cellStyle name="Hipervínculo 173" xfId="15837" hidden="1"/>
    <cellStyle name="Hipervínculo 173" xfId="14570" hidden="1"/>
    <cellStyle name="Hipervínculo 173" xfId="10199" hidden="1"/>
    <cellStyle name="Hipervínculo 173" xfId="8158" hidden="1"/>
    <cellStyle name="Hipervínculo 173" xfId="174" hidden="1"/>
    <cellStyle name="Hipervínculo 173" xfId="16320" hidden="1"/>
    <cellStyle name="Hipervínculo 173" xfId="21727" hidden="1"/>
    <cellStyle name="Hipervínculo 173" xfId="22044" hidden="1"/>
    <cellStyle name="Hipervínculo 173" xfId="22651" hidden="1"/>
    <cellStyle name="Hipervínculo 173" xfId="22968"/>
    <cellStyle name="Hipervínculo 174" xfId="1721" hidden="1"/>
    <cellStyle name="Hipervínculo 174" xfId="2194" hidden="1"/>
    <cellStyle name="Hipervínculo 174" xfId="4016" hidden="1"/>
    <cellStyle name="Hipervínculo 174" xfId="4560" hidden="1"/>
    <cellStyle name="Hipervínculo 174" xfId="6053" hidden="1"/>
    <cellStyle name="Hipervínculo 174" xfId="6592" hidden="1"/>
    <cellStyle name="Hipervínculo 174" xfId="8673" hidden="1"/>
    <cellStyle name="Hipervínculo 174" xfId="9225" hidden="1"/>
    <cellStyle name="Hipervínculo 174" xfId="10867" hidden="1"/>
    <cellStyle name="Hipervínculo 174" xfId="11418" hidden="1"/>
    <cellStyle name="Hipervínculo 174" xfId="12763" hidden="1"/>
    <cellStyle name="Hipervínculo 174" xfId="13215" hidden="1"/>
    <cellStyle name="Hipervínculo 174" xfId="10460" hidden="1"/>
    <cellStyle name="Hipervínculo 174" xfId="7571" hidden="1"/>
    <cellStyle name="Hipervínculo 174" xfId="6775" hidden="1"/>
    <cellStyle name="Hipervínculo 174" xfId="4236" hidden="1"/>
    <cellStyle name="Hipervínculo 174" xfId="3320" hidden="1"/>
    <cellStyle name="Hipervínculo 174" xfId="69" hidden="1"/>
    <cellStyle name="Hipervínculo 174" xfId="14346" hidden="1"/>
    <cellStyle name="Hipervínculo 174" xfId="15801" hidden="1"/>
    <cellStyle name="Hipervínculo 174" xfId="16269" hidden="1"/>
    <cellStyle name="Hipervínculo 174" xfId="17379" hidden="1"/>
    <cellStyle name="Hipervínculo 174" xfId="17807" hidden="1"/>
    <cellStyle name="Hipervínculo 174" xfId="15439" hidden="1"/>
    <cellStyle name="Hipervínculo 174" xfId="12171" hidden="1"/>
    <cellStyle name="Hipervínculo 174" xfId="10341" hidden="1"/>
    <cellStyle name="Hipervínculo 174" xfId="6596" hidden="1"/>
    <cellStyle name="Hipervínculo 174" xfId="5254" hidden="1"/>
    <cellStyle name="Hipervínculo 174" xfId="105" hidden="1"/>
    <cellStyle name="Hipervínculo 174" xfId="11479" hidden="1"/>
    <cellStyle name="Hipervínculo 174" xfId="19353" hidden="1"/>
    <cellStyle name="Hipervínculo 174" xfId="19665" hidden="1"/>
    <cellStyle name="Hipervínculo 174" xfId="20460" hidden="1"/>
    <cellStyle name="Hipervínculo 174" xfId="20772" hidden="1"/>
    <cellStyle name="Hipervínculo 174" xfId="19055" hidden="1"/>
    <cellStyle name="Hipervínculo 174" xfId="15830" hidden="1"/>
    <cellStyle name="Hipervínculo 174" xfId="14582" hidden="1"/>
    <cellStyle name="Hipervínculo 174" xfId="10192" hidden="1"/>
    <cellStyle name="Hipervínculo 174" xfId="8162" hidden="1"/>
    <cellStyle name="Hipervínculo 174" xfId="167" hidden="1"/>
    <cellStyle name="Hipervínculo 174" xfId="16313" hidden="1"/>
    <cellStyle name="Hipervínculo 174" xfId="21728" hidden="1"/>
    <cellStyle name="Hipervínculo 174" xfId="22040" hidden="1"/>
    <cellStyle name="Hipervínculo 174" xfId="22652" hidden="1"/>
    <cellStyle name="Hipervínculo 174" xfId="22964"/>
    <cellStyle name="Hipervínculo 175" xfId="1722" hidden="1"/>
    <cellStyle name="Hipervínculo 175" xfId="2188" hidden="1"/>
    <cellStyle name="Hipervínculo 175" xfId="4018" hidden="1"/>
    <cellStyle name="Hipervínculo 175" xfId="4554" hidden="1"/>
    <cellStyle name="Hipervínculo 175" xfId="6055" hidden="1"/>
    <cellStyle name="Hipervínculo 175" xfId="6585" hidden="1"/>
    <cellStyle name="Hipervínculo 175" xfId="8675" hidden="1"/>
    <cellStyle name="Hipervínculo 175" xfId="9218" hidden="1"/>
    <cellStyle name="Hipervínculo 175" xfId="10868" hidden="1"/>
    <cellStyle name="Hipervínculo 175" xfId="11410" hidden="1"/>
    <cellStyle name="Hipervínculo 175" xfId="12764" hidden="1"/>
    <cellStyle name="Hipervínculo 175" xfId="13208" hidden="1"/>
    <cellStyle name="Hipervínculo 175" xfId="10471" hidden="1"/>
    <cellStyle name="Hipervínculo 175" xfId="7570" hidden="1"/>
    <cellStyle name="Hipervínculo 175" xfId="6785" hidden="1"/>
    <cellStyle name="Hipervínculo 175" xfId="4232" hidden="1"/>
    <cellStyle name="Hipervínculo 175" xfId="3326" hidden="1"/>
    <cellStyle name="Hipervínculo 175" xfId="67" hidden="1"/>
    <cellStyle name="Hipervínculo 175" xfId="14341" hidden="1"/>
    <cellStyle name="Hipervínculo 175" xfId="15802" hidden="1"/>
    <cellStyle name="Hipervínculo 175" xfId="16262" hidden="1"/>
    <cellStyle name="Hipervínculo 175" xfId="17380" hidden="1"/>
    <cellStyle name="Hipervínculo 175" xfId="17803" hidden="1"/>
    <cellStyle name="Hipervínculo 175" xfId="15448" hidden="1"/>
    <cellStyle name="Hipervínculo 175" xfId="12168" hidden="1"/>
    <cellStyle name="Hipervínculo 175" xfId="10351" hidden="1"/>
    <cellStyle name="Hipervínculo 175" xfId="6593" hidden="1"/>
    <cellStyle name="Hipervínculo 175" xfId="5260" hidden="1"/>
    <cellStyle name="Hipervínculo 175" xfId="101" hidden="1"/>
    <cellStyle name="Hipervínculo 175" xfId="11465" hidden="1"/>
    <cellStyle name="Hipervínculo 175" xfId="19354" hidden="1"/>
    <cellStyle name="Hipervínculo 175" xfId="19661" hidden="1"/>
    <cellStyle name="Hipervínculo 175" xfId="20461" hidden="1"/>
    <cellStyle name="Hipervínculo 175" xfId="20768" hidden="1"/>
    <cellStyle name="Hipervínculo 175" xfId="19062" hidden="1"/>
    <cellStyle name="Hipervínculo 175" xfId="15824" hidden="1"/>
    <cellStyle name="Hipervínculo 175" xfId="14592" hidden="1"/>
    <cellStyle name="Hipervínculo 175" xfId="10189" hidden="1"/>
    <cellStyle name="Hipervínculo 175" xfId="8166" hidden="1"/>
    <cellStyle name="Hipervínculo 175" xfId="160" hidden="1"/>
    <cellStyle name="Hipervínculo 175" xfId="16304" hidden="1"/>
    <cellStyle name="Hipervínculo 175" xfId="21729" hidden="1"/>
    <cellStyle name="Hipervínculo 175" xfId="22036" hidden="1"/>
    <cellStyle name="Hipervínculo 175" xfId="22653" hidden="1"/>
    <cellStyle name="Hipervínculo 175" xfId="22960"/>
    <cellStyle name="Hipervínculo 176" xfId="1723" hidden="1"/>
    <cellStyle name="Hipervínculo 176" xfId="1511" hidden="1"/>
    <cellStyle name="Hipervínculo 176" xfId="4020" hidden="1"/>
    <cellStyle name="Hipervínculo 176" xfId="3737" hidden="1"/>
    <cellStyle name="Hipervínculo 176" xfId="6057" hidden="1"/>
    <cellStyle name="Hipervínculo 176" xfId="5778" hidden="1"/>
    <cellStyle name="Hipervínculo 176" xfId="8677" hidden="1"/>
    <cellStyle name="Hipervínculo 176" xfId="8405" hidden="1"/>
    <cellStyle name="Hipervínculo 176" xfId="10870" hidden="1"/>
    <cellStyle name="Hipervínculo 176" xfId="10598" hidden="1"/>
    <cellStyle name="Hipervínculo 176" xfId="12765" hidden="1"/>
    <cellStyle name="Hipervínculo 176" xfId="12570" hidden="1"/>
    <cellStyle name="Hipervínculo 176" xfId="11858" hidden="1"/>
    <cellStyle name="Hipervínculo 176" xfId="7569" hidden="1"/>
    <cellStyle name="Hipervínculo 176" xfId="7897" hidden="1"/>
    <cellStyle name="Hipervínculo 176" xfId="4229" hidden="1"/>
    <cellStyle name="Hipervínculo 176" xfId="4676" hidden="1"/>
    <cellStyle name="Hipervínculo 176" xfId="65" hidden="1"/>
    <cellStyle name="Hipervínculo 176" xfId="737" hidden="1"/>
    <cellStyle name="Hipervínculo 176" xfId="15804" hidden="1"/>
    <cellStyle name="Hipervínculo 176" xfId="15560" hidden="1"/>
    <cellStyle name="Hipervínculo 176" xfId="17382" hidden="1"/>
    <cellStyle name="Hipervínculo 176" xfId="17178" hidden="1"/>
    <cellStyle name="Hipervínculo 176" xfId="16660" hidden="1"/>
    <cellStyle name="Hipervínculo 176" xfId="12163" hidden="1"/>
    <cellStyle name="Hipervínculo 176" xfId="12391" hidden="1"/>
    <cellStyle name="Hipervínculo 176" xfId="6586" hidden="1"/>
    <cellStyle name="Hipervínculo 176" xfId="7306" hidden="1"/>
    <cellStyle name="Hipervínculo 176" xfId="97" hidden="1"/>
    <cellStyle name="Hipervínculo 176" xfId="972" hidden="1"/>
    <cellStyle name="Hipervínculo 176" xfId="19355" hidden="1"/>
    <cellStyle name="Hipervínculo 176" xfId="19164" hidden="1"/>
    <cellStyle name="Hipervínculo 176" xfId="20462" hidden="1"/>
    <cellStyle name="Hipervínculo 176" xfId="20298" hidden="1"/>
    <cellStyle name="Hipervínculo 176" xfId="19895" hidden="1"/>
    <cellStyle name="Hipervínculo 176" xfId="15815" hidden="1"/>
    <cellStyle name="Hipervínculo 176" xfId="16520" hidden="1"/>
    <cellStyle name="Hipervínculo 176" xfId="10184" hidden="1"/>
    <cellStyle name="Hipervínculo 176" xfId="11233" hidden="1"/>
    <cellStyle name="Hipervínculo 176" xfId="153" hidden="1"/>
    <cellStyle name="Hipervínculo 176" xfId="1251" hidden="1"/>
    <cellStyle name="Hipervínculo 176" xfId="21730" hidden="1"/>
    <cellStyle name="Hipervínculo 176" xfId="21566" hidden="1"/>
    <cellStyle name="Hipervínculo 176" xfId="22654" hidden="1"/>
    <cellStyle name="Hipervínculo 176" xfId="22490"/>
    <cellStyle name="Hipervínculo 177" xfId="1725" hidden="1"/>
    <cellStyle name="Hipervínculo 177" xfId="1471" hidden="1"/>
    <cellStyle name="Hipervínculo 177" xfId="4022" hidden="1"/>
    <cellStyle name="Hipervínculo 177" xfId="3691" hidden="1"/>
    <cellStyle name="Hipervínculo 177" xfId="6059" hidden="1"/>
    <cellStyle name="Hipervínculo 177" xfId="5732" hidden="1"/>
    <cellStyle name="Hipervínculo 177" xfId="8679" hidden="1"/>
    <cellStyle name="Hipervínculo 177" xfId="8360" hidden="1"/>
    <cellStyle name="Hipervínculo 177" xfId="10872" hidden="1"/>
    <cellStyle name="Hipervínculo 177" xfId="10551" hidden="1"/>
    <cellStyle name="Hipervínculo 177" xfId="12766" hidden="1"/>
    <cellStyle name="Hipervínculo 177" xfId="12534" hidden="1"/>
    <cellStyle name="Hipervínculo 177" xfId="11947" hidden="1"/>
    <cellStyle name="Hipervínculo 177" xfId="7566" hidden="1"/>
    <cellStyle name="Hipervínculo 177" xfId="7954" hidden="1"/>
    <cellStyle name="Hipervínculo 177" xfId="4223" hidden="1"/>
    <cellStyle name="Hipervínculo 177" xfId="4730" hidden="1"/>
    <cellStyle name="Hipervínculo 177" xfId="63" hidden="1"/>
    <cellStyle name="Hipervínculo 177" xfId="781" hidden="1"/>
    <cellStyle name="Hipervínculo 177" xfId="15806" hidden="1"/>
    <cellStyle name="Hipervínculo 177" xfId="15513" hidden="1"/>
    <cellStyle name="Hipervínculo 177" xfId="17383" hidden="1"/>
    <cellStyle name="Hipervínculo 177" xfId="17143" hidden="1"/>
    <cellStyle name="Hipervínculo 177" xfId="16750" hidden="1"/>
    <cellStyle name="Hipervínculo 177" xfId="12160" hidden="1"/>
    <cellStyle name="Hipervínculo 177" xfId="12445" hidden="1"/>
    <cellStyle name="Hipervínculo 177" xfId="6581" hidden="1"/>
    <cellStyle name="Hipervínculo 177" xfId="7459" hidden="1"/>
    <cellStyle name="Hipervínculo 177" xfId="93" hidden="1"/>
    <cellStyle name="Hipervínculo 177" xfId="1013" hidden="1"/>
    <cellStyle name="Hipervínculo 177" xfId="19356" hidden="1"/>
    <cellStyle name="Hipervínculo 177" xfId="19119" hidden="1"/>
    <cellStyle name="Hipervínculo 177" xfId="20463" hidden="1"/>
    <cellStyle name="Hipervínculo 177" xfId="20266" hidden="1"/>
    <cellStyle name="Hipervínculo 177" xfId="19975" hidden="1"/>
    <cellStyle name="Hipervínculo 177" xfId="15809" hidden="1"/>
    <cellStyle name="Hipervínculo 177" xfId="16756" hidden="1"/>
    <cellStyle name="Hipervínculo 177" xfId="10181" hidden="1"/>
    <cellStyle name="Hipervínculo 177" xfId="11451" hidden="1"/>
    <cellStyle name="Hipervínculo 177" xfId="145" hidden="1"/>
    <cellStyle name="Hipervínculo 177" xfId="1311" hidden="1"/>
    <cellStyle name="Hipervínculo 177" xfId="21731" hidden="1"/>
    <cellStyle name="Hipervínculo 177" xfId="21534" hidden="1"/>
    <cellStyle name="Hipervínculo 177" xfId="22655" hidden="1"/>
    <cellStyle name="Hipervínculo 177" xfId="22458"/>
    <cellStyle name="Hipervínculo 178" xfId="1727" hidden="1"/>
    <cellStyle name="Hipervínculo 178" xfId="1512" hidden="1"/>
    <cellStyle name="Hipervínculo 178" xfId="4023" hidden="1"/>
    <cellStyle name="Hipervínculo 178" xfId="3738" hidden="1"/>
    <cellStyle name="Hipervínculo 178" xfId="6061" hidden="1"/>
    <cellStyle name="Hipervínculo 178" xfId="5779" hidden="1"/>
    <cellStyle name="Hipervínculo 178" xfId="8681" hidden="1"/>
    <cellStyle name="Hipervínculo 178" xfId="8406" hidden="1"/>
    <cellStyle name="Hipervínculo 178" xfId="10874" hidden="1"/>
    <cellStyle name="Hipervínculo 178" xfId="10599" hidden="1"/>
    <cellStyle name="Hipervínculo 178" xfId="12767" hidden="1"/>
    <cellStyle name="Hipervínculo 178" xfId="12571" hidden="1"/>
    <cellStyle name="Hipervínculo 178" xfId="11856" hidden="1"/>
    <cellStyle name="Hipervínculo 178" xfId="7557" hidden="1"/>
    <cellStyle name="Hipervínculo 178" xfId="7895" hidden="1"/>
    <cellStyle name="Hipervínculo 178" xfId="4221" hidden="1"/>
    <cellStyle name="Hipervínculo 178" xfId="4675" hidden="1"/>
    <cellStyle name="Hipervínculo 178" xfId="60" hidden="1"/>
    <cellStyle name="Hipervínculo 178" xfId="736" hidden="1"/>
    <cellStyle name="Hipervínculo 178" xfId="15807" hidden="1"/>
    <cellStyle name="Hipervínculo 178" xfId="15561" hidden="1"/>
    <cellStyle name="Hipervínculo 178" xfId="17384" hidden="1"/>
    <cellStyle name="Hipervínculo 178" xfId="17179" hidden="1"/>
    <cellStyle name="Hipervínculo 178" xfId="16658" hidden="1"/>
    <cellStyle name="Hipervínculo 178" xfId="12155" hidden="1"/>
    <cellStyle name="Hipervínculo 178" xfId="12390" hidden="1"/>
    <cellStyle name="Hipervínculo 178" xfId="6579" hidden="1"/>
    <cellStyle name="Hipervínculo 178" xfId="7302" hidden="1"/>
    <cellStyle name="Hipervínculo 178" xfId="90" hidden="1"/>
    <cellStyle name="Hipervínculo 178" xfId="971" hidden="1"/>
    <cellStyle name="Hipervínculo 178" xfId="19357" hidden="1"/>
    <cellStyle name="Hipervínculo 178" xfId="19165" hidden="1"/>
    <cellStyle name="Hipervínculo 178" xfId="20464" hidden="1"/>
    <cellStyle name="Hipervínculo 178" xfId="20299" hidden="1"/>
    <cellStyle name="Hipervínculo 178" xfId="19893" hidden="1"/>
    <cellStyle name="Hipervínculo 178" xfId="15803" hidden="1"/>
    <cellStyle name="Hipervínculo 178" xfId="16519" hidden="1"/>
    <cellStyle name="Hipervínculo 178" xfId="10175" hidden="1"/>
    <cellStyle name="Hipervínculo 178" xfId="11229" hidden="1"/>
    <cellStyle name="Hipervínculo 178" xfId="138" hidden="1"/>
    <cellStyle name="Hipervínculo 178" xfId="1248" hidden="1"/>
    <cellStyle name="Hipervínculo 178" xfId="21732" hidden="1"/>
    <cellStyle name="Hipervínculo 178" xfId="21567" hidden="1"/>
    <cellStyle name="Hipervínculo 178" xfId="22656" hidden="1"/>
    <cellStyle name="Hipervínculo 178" xfId="22491"/>
    <cellStyle name="Hipervínculo 179" xfId="1729" hidden="1"/>
    <cellStyle name="Hipervínculo 179" xfId="1453" hidden="1"/>
    <cellStyle name="Hipervínculo 179" xfId="4025" hidden="1"/>
    <cellStyle name="Hipervínculo 179" xfId="3671" hidden="1"/>
    <cellStyle name="Hipervínculo 179" xfId="6063" hidden="1"/>
    <cellStyle name="Hipervínculo 179" xfId="5712" hidden="1"/>
    <cellStyle name="Hipervínculo 179" xfId="8682" hidden="1"/>
    <cellStyle name="Hipervínculo 179" xfId="8340" hidden="1"/>
    <cellStyle name="Hipervínculo 179" xfId="10875" hidden="1"/>
    <cellStyle name="Hipervínculo 179" xfId="10530" hidden="1"/>
    <cellStyle name="Hipervínculo 179" xfId="12768" hidden="1"/>
    <cellStyle name="Hipervínculo 179" xfId="12517" hidden="1"/>
    <cellStyle name="Hipervínculo 179" xfId="11985" hidden="1"/>
    <cellStyle name="Hipervínculo 179" xfId="7556" hidden="1"/>
    <cellStyle name="Hipervínculo 179" xfId="7980" hidden="1"/>
    <cellStyle name="Hipervínculo 179" xfId="4218" hidden="1"/>
    <cellStyle name="Hipervínculo 179" xfId="4762" hidden="1"/>
    <cellStyle name="Hipervínculo 179" xfId="58" hidden="1"/>
    <cellStyle name="Hipervínculo 179" xfId="801" hidden="1"/>
    <cellStyle name="Hipervínculo 179" xfId="15808" hidden="1"/>
    <cellStyle name="Hipervínculo 179" xfId="15493" hidden="1"/>
    <cellStyle name="Hipervínculo 179" xfId="17386" hidden="1"/>
    <cellStyle name="Hipervínculo 179" xfId="17128" hidden="1"/>
    <cellStyle name="Hipervínculo 179" xfId="16792" hidden="1"/>
    <cellStyle name="Hipervínculo 179" xfId="12150" hidden="1"/>
    <cellStyle name="Hipervínculo 179" xfId="12466" hidden="1"/>
    <cellStyle name="Hipervínculo 179" xfId="6577" hidden="1"/>
    <cellStyle name="Hipervínculo 179" xfId="7494" hidden="1"/>
    <cellStyle name="Hipervínculo 179" xfId="86" hidden="1"/>
    <cellStyle name="Hipervínculo 179" xfId="1033" hidden="1"/>
    <cellStyle name="Hipervínculo 179" xfId="19358" hidden="1"/>
    <cellStyle name="Hipervínculo 179" xfId="19099" hidden="1"/>
    <cellStyle name="Hipervínculo 179" xfId="20465" hidden="1"/>
    <cellStyle name="Hipervínculo 179" xfId="20251" hidden="1"/>
    <cellStyle name="Hipervínculo 179" xfId="20013" hidden="1"/>
    <cellStyle name="Hipervínculo 179" xfId="15798" hidden="1"/>
    <cellStyle name="Hipervínculo 179" xfId="16853" hidden="1"/>
    <cellStyle name="Hipervínculo 179" xfId="10171" hidden="1"/>
    <cellStyle name="Hipervínculo 179" xfId="11484" hidden="1"/>
    <cellStyle name="Hipervínculo 179" xfId="131" hidden="1"/>
    <cellStyle name="Hipervínculo 179" xfId="1333" hidden="1"/>
    <cellStyle name="Hipervínculo 179" xfId="21733" hidden="1"/>
    <cellStyle name="Hipervínculo 179" xfId="21519" hidden="1"/>
    <cellStyle name="Hipervínculo 179" xfId="22657" hidden="1"/>
    <cellStyle name="Hipervínculo 179" xfId="22443"/>
    <cellStyle name="Hipervínculo 18" xfId="415" hidden="1"/>
    <cellStyle name="Hipervínculo 18" xfId="1435" hidden="1"/>
    <cellStyle name="Hipervínculo 18" xfId="1361" hidden="1"/>
    <cellStyle name="Hipervínculo 18" xfId="2326" hidden="1"/>
    <cellStyle name="Hipervínculo 18" xfId="2984" hidden="1"/>
    <cellStyle name="Hipervínculo 18" xfId="3650" hidden="1"/>
    <cellStyle name="Hipervínculo 18" xfId="3553" hidden="1"/>
    <cellStyle name="Hipervínculo 18" xfId="4760" hidden="1"/>
    <cellStyle name="Hipervínculo 18" xfId="3284" hidden="1"/>
    <cellStyle name="Hipervínculo 18" xfId="5692" hidden="1"/>
    <cellStyle name="Hipervínculo 18" xfId="5597" hidden="1"/>
    <cellStyle name="Hipervínculo 18" xfId="6812" hidden="1"/>
    <cellStyle name="Hipervínculo 18" xfId="7632" hidden="1"/>
    <cellStyle name="Hipervínculo 18" xfId="8320" hidden="1"/>
    <cellStyle name="Hipervínculo 18" xfId="8228" hidden="1"/>
    <cellStyle name="Hipervínculo 18" xfId="9447" hidden="1"/>
    <cellStyle name="Hipervínculo 18" xfId="8019" hidden="1"/>
    <cellStyle name="Hipervínculo 18" xfId="10510" hidden="1"/>
    <cellStyle name="Hipervínculo 18" xfId="10413" hidden="1"/>
    <cellStyle name="Hipervínculo 18" xfId="11613" hidden="1"/>
    <cellStyle name="Hipervínculo 18" xfId="7781" hidden="1"/>
    <cellStyle name="Hipervínculo 18" xfId="12502" hidden="1"/>
    <cellStyle name="Hipervínculo 18" xfId="12430" hidden="1"/>
    <cellStyle name="Hipervínculo 18" xfId="13424" hidden="1"/>
    <cellStyle name="Hipervínculo 18" xfId="12024" hidden="1"/>
    <cellStyle name="Hipervínculo 18" xfId="12192" hidden="1"/>
    <cellStyle name="Hipervínculo 18" xfId="10227" hidden="1"/>
    <cellStyle name="Hipervínculo 18" xfId="9092" hidden="1"/>
    <cellStyle name="Hipervínculo 18" xfId="8007" hidden="1"/>
    <cellStyle name="Hipervínculo 18" xfId="8091" hidden="1"/>
    <cellStyle name="Hipervínculo 18" xfId="6386" hidden="1"/>
    <cellStyle name="Hipervínculo 18" xfId="8272" hidden="1"/>
    <cellStyle name="Hipervínculo 18" xfId="4788" hidden="1"/>
    <cellStyle name="Hipervínculo 18" xfId="4852" hidden="1"/>
    <cellStyle name="Hipervínculo 18" xfId="3091" hidden="1"/>
    <cellStyle name="Hipervínculo 18" xfId="1959" hidden="1"/>
    <cellStyle name="Hipervínculo 18" xfId="820" hidden="1"/>
    <cellStyle name="Hipervínculo 18" xfId="909" hidden="1"/>
    <cellStyle name="Hipervínculo 18" xfId="14496" hidden="1"/>
    <cellStyle name="Hipervínculo 18" xfId="1281" hidden="1"/>
    <cellStyle name="Hipervínculo 18" xfId="15472" hidden="1"/>
    <cellStyle name="Hipervínculo 18" xfId="15395" hidden="1"/>
    <cellStyle name="Hipervínculo 18" xfId="16417" hidden="1"/>
    <cellStyle name="Hipervínculo 18" xfId="1676" hidden="1"/>
    <cellStyle name="Hipervínculo 18" xfId="17114" hidden="1"/>
    <cellStyle name="Hipervínculo 18" xfId="17076" hidden="1"/>
    <cellStyle name="Hipervínculo 18" xfId="17956" hidden="1"/>
    <cellStyle name="Hipervínculo 18" xfId="16833" hidden="1"/>
    <cellStyle name="Hipervínculo 18" xfId="16986" hidden="1"/>
    <cellStyle name="Hipervínculo 18" xfId="15240" hidden="1"/>
    <cellStyle name="Hipervínculo 18" xfId="14250" hidden="1"/>
    <cellStyle name="Hipervínculo 18" xfId="12488" hidden="1"/>
    <cellStyle name="Hipervínculo 18" xfId="12672" hidden="1"/>
    <cellStyle name="Hipervínculo 18" xfId="10031" hidden="1"/>
    <cellStyle name="Hipervínculo 18" xfId="13109" hidden="1"/>
    <cellStyle name="Hipervínculo 18" xfId="7527" hidden="1"/>
    <cellStyle name="Hipervínculo 18" xfId="7771" hidden="1"/>
    <cellStyle name="Hipervínculo 18" xfId="4892" hidden="1"/>
    <cellStyle name="Hipervínculo 18" xfId="2791" hidden="1"/>
    <cellStyle name="Hipervínculo 18" xfId="1050" hidden="1"/>
    <cellStyle name="Hipervínculo 18" xfId="1125" hidden="1"/>
    <cellStyle name="Hipervínculo 18" xfId="18390" hidden="1"/>
    <cellStyle name="Hipervínculo 18" xfId="1936" hidden="1"/>
    <cellStyle name="Hipervínculo 18" xfId="19078" hidden="1"/>
    <cellStyle name="Hipervínculo 18" xfId="19028" hidden="1"/>
    <cellStyle name="Hipervínculo 18" xfId="19733" hidden="1"/>
    <cellStyle name="Hipervínculo 18" xfId="2305" hidden="1"/>
    <cellStyle name="Hipervínculo 18" xfId="20237" hidden="1"/>
    <cellStyle name="Hipervínculo 18" xfId="20210" hidden="1"/>
    <cellStyle name="Hipervínculo 18" xfId="20840" hidden="1"/>
    <cellStyle name="Hipervínculo 18" xfId="20048" hidden="1"/>
    <cellStyle name="Hipervínculo 18" xfId="20169" hidden="1"/>
    <cellStyle name="Hipervínculo 18" xfId="18951" hidden="1"/>
    <cellStyle name="Hipervínculo 18" xfId="17739" hidden="1"/>
    <cellStyle name="Hipervínculo 18" xfId="16902" hidden="1"/>
    <cellStyle name="Hipervínculo 18" xfId="17018" hidden="1"/>
    <cellStyle name="Hipervínculo 18" xfId="14149" hidden="1"/>
    <cellStyle name="Hipervínculo 18" xfId="17105" hidden="1"/>
    <cellStyle name="Hipervínculo 18" xfId="11532" hidden="1"/>
    <cellStyle name="Hipervínculo 18" xfId="11678" hidden="1"/>
    <cellStyle name="Hipervínculo 18" xfId="7940" hidden="1"/>
    <cellStyle name="Hipervínculo 18" xfId="4330" hidden="1"/>
    <cellStyle name="Hipervínculo 18" xfId="1378" hidden="1"/>
    <cellStyle name="Hipervínculo 18" xfId="1606" hidden="1"/>
    <cellStyle name="Hipervínculo 18" xfId="21124" hidden="1"/>
    <cellStyle name="Hipervínculo 18" xfId="2837" hidden="1"/>
    <cellStyle name="Hipervínculo 18" xfId="21505" hidden="1"/>
    <cellStyle name="Hipervínculo 18" xfId="21478" hidden="1"/>
    <cellStyle name="Hipervínculo 18" xfId="22108" hidden="1"/>
    <cellStyle name="Hipervínculo 18" xfId="3276" hidden="1"/>
    <cellStyle name="Hipervínculo 18" xfId="22429" hidden="1"/>
    <cellStyle name="Hipervínculo 18" xfId="22402" hidden="1"/>
    <cellStyle name="Hipervínculo 18" xfId="23032"/>
    <cellStyle name="Hipervínculo 180" xfId="1730" hidden="1"/>
    <cellStyle name="Hipervínculo 180" xfId="1450" hidden="1"/>
    <cellStyle name="Hipervínculo 180" xfId="4027" hidden="1"/>
    <cellStyle name="Hipervínculo 180" xfId="3668" hidden="1"/>
    <cellStyle name="Hipervínculo 180" xfId="6065" hidden="1"/>
    <cellStyle name="Hipervínculo 180" xfId="5709" hidden="1"/>
    <cellStyle name="Hipervínculo 180" xfId="8684" hidden="1"/>
    <cellStyle name="Hipervínculo 180" xfId="8337" hidden="1"/>
    <cellStyle name="Hipervínculo 180" xfId="10876" hidden="1"/>
    <cellStyle name="Hipervínculo 180" xfId="10527" hidden="1"/>
    <cellStyle name="Hipervínculo 180" xfId="12769" hidden="1"/>
    <cellStyle name="Hipervínculo 180" xfId="12514" hidden="1"/>
    <cellStyle name="Hipervínculo 180" xfId="11991" hidden="1"/>
    <cellStyle name="Hipervínculo 180" xfId="7555" hidden="1"/>
    <cellStyle name="Hipervínculo 180" xfId="7984" hidden="1"/>
    <cellStyle name="Hipervínculo 180" xfId="4215" hidden="1"/>
    <cellStyle name="Hipervínculo 180" xfId="4767" hidden="1"/>
    <cellStyle name="Hipervínculo 180" xfId="57" hidden="1"/>
    <cellStyle name="Hipervínculo 180" xfId="804" hidden="1"/>
    <cellStyle name="Hipervínculo 180" xfId="15810" hidden="1"/>
    <cellStyle name="Hipervínculo 180" xfId="15490" hidden="1"/>
    <cellStyle name="Hipervínculo 180" xfId="17387" hidden="1"/>
    <cellStyle name="Hipervínculo 180" xfId="17125" hidden="1"/>
    <cellStyle name="Hipervínculo 180" xfId="16798" hidden="1"/>
    <cellStyle name="Hipervínculo 180" xfId="12147" hidden="1"/>
    <cellStyle name="Hipervínculo 180" xfId="12470" hidden="1"/>
    <cellStyle name="Hipervínculo 180" xfId="6573" hidden="1"/>
    <cellStyle name="Hipervínculo 180" xfId="7499" hidden="1"/>
    <cellStyle name="Hipervínculo 180" xfId="83" hidden="1"/>
    <cellStyle name="Hipervínculo 180" xfId="1036" hidden="1"/>
    <cellStyle name="Hipervínculo 180" xfId="19359" hidden="1"/>
    <cellStyle name="Hipervínculo 180" xfId="19096" hidden="1"/>
    <cellStyle name="Hipervínculo 180" xfId="20466" hidden="1"/>
    <cellStyle name="Hipervínculo 180" xfId="20248" hidden="1"/>
    <cellStyle name="Hipervínculo 180" xfId="20019" hidden="1"/>
    <cellStyle name="Hipervínculo 180" xfId="15793" hidden="1"/>
    <cellStyle name="Hipervínculo 180" xfId="16861" hidden="1"/>
    <cellStyle name="Hipervínculo 180" xfId="10163" hidden="1"/>
    <cellStyle name="Hipervínculo 180" xfId="11491" hidden="1"/>
    <cellStyle name="Hipervínculo 180" xfId="123" hidden="1"/>
    <cellStyle name="Hipervínculo 180" xfId="1337" hidden="1"/>
    <cellStyle name="Hipervínculo 180" xfId="21734" hidden="1"/>
    <cellStyle name="Hipervínculo 180" xfId="21516" hidden="1"/>
    <cellStyle name="Hipervínculo 180" xfId="22658" hidden="1"/>
    <cellStyle name="Hipervínculo 180" xfId="22440"/>
    <cellStyle name="Hipervínculo 181" xfId="1732" hidden="1"/>
    <cellStyle name="Hipervínculo 181" xfId="1452" hidden="1"/>
    <cellStyle name="Hipervínculo 181" xfId="4029" hidden="1"/>
    <cellStyle name="Hipervínculo 181" xfId="3670" hidden="1"/>
    <cellStyle name="Hipervínculo 181" xfId="6066" hidden="1"/>
    <cellStyle name="Hipervínculo 181" xfId="5711" hidden="1"/>
    <cellStyle name="Hipervínculo 181" xfId="8686" hidden="1"/>
    <cellStyle name="Hipervínculo 181" xfId="8339" hidden="1"/>
    <cellStyle name="Hipervínculo 181" xfId="10878" hidden="1"/>
    <cellStyle name="Hipervínculo 181" xfId="10529" hidden="1"/>
    <cellStyle name="Hipervínculo 181" xfId="12770" hidden="1"/>
    <cellStyle name="Hipervínculo 181" xfId="12516" hidden="1"/>
    <cellStyle name="Hipervínculo 181" xfId="11987" hidden="1"/>
    <cellStyle name="Hipervínculo 181" xfId="7553" hidden="1"/>
    <cellStyle name="Hipervínculo 181" xfId="7981" hidden="1"/>
    <cellStyle name="Hipervínculo 181" xfId="4208" hidden="1"/>
    <cellStyle name="Hipervínculo 181" xfId="4763" hidden="1"/>
    <cellStyle name="Hipervínculo 181" xfId="55" hidden="1"/>
    <cellStyle name="Hipervínculo 181" xfId="802" hidden="1"/>
    <cellStyle name="Hipervínculo 181" xfId="15812" hidden="1"/>
    <cellStyle name="Hipervínculo 181" xfId="15492" hidden="1"/>
    <cellStyle name="Hipervínculo 181" xfId="17388" hidden="1"/>
    <cellStyle name="Hipervínculo 181" xfId="17127" hidden="1"/>
    <cellStyle name="Hipervínculo 181" xfId="16793" hidden="1"/>
    <cellStyle name="Hipervínculo 181" xfId="12144" hidden="1"/>
    <cellStyle name="Hipervínculo 181" xfId="12468" hidden="1"/>
    <cellStyle name="Hipervínculo 181" xfId="6570" hidden="1"/>
    <cellStyle name="Hipervínculo 181" xfId="7496" hidden="1"/>
    <cellStyle name="Hipervínculo 181" xfId="79" hidden="1"/>
    <cellStyle name="Hipervínculo 181" xfId="1034" hidden="1"/>
    <cellStyle name="Hipervínculo 181" xfId="19360" hidden="1"/>
    <cellStyle name="Hipervínculo 181" xfId="19098" hidden="1"/>
    <cellStyle name="Hipervínculo 181" xfId="20467" hidden="1"/>
    <cellStyle name="Hipervínculo 181" xfId="20250" hidden="1"/>
    <cellStyle name="Hipervínculo 181" xfId="20014" hidden="1"/>
    <cellStyle name="Hipervínculo 181" xfId="15787" hidden="1"/>
    <cellStyle name="Hipervínculo 181" xfId="16855" hidden="1"/>
    <cellStyle name="Hipervínculo 181" xfId="10160" hidden="1"/>
    <cellStyle name="Hipervínculo 181" xfId="11487" hidden="1"/>
    <cellStyle name="Hipervínculo 181" xfId="117" hidden="1"/>
    <cellStyle name="Hipervínculo 181" xfId="1334" hidden="1"/>
    <cellStyle name="Hipervínculo 181" xfId="21735" hidden="1"/>
    <cellStyle name="Hipervínculo 181" xfId="21518" hidden="1"/>
    <cellStyle name="Hipervínculo 181" xfId="22659" hidden="1"/>
    <cellStyle name="Hipervínculo 181" xfId="22442"/>
    <cellStyle name="Hipervínculo 182" xfId="1734" hidden="1"/>
    <cellStyle name="Hipervínculo 182" xfId="2198" hidden="1"/>
    <cellStyle name="Hipervínculo 182" xfId="4031" hidden="1"/>
    <cellStyle name="Hipervínculo 182" xfId="4565" hidden="1"/>
    <cellStyle name="Hipervínculo 182" xfId="6068" hidden="1"/>
    <cellStyle name="Hipervínculo 182" xfId="6599" hidden="1"/>
    <cellStyle name="Hipervínculo 182" xfId="8688" hidden="1"/>
    <cellStyle name="Hipervínculo 182" xfId="9232" hidden="1"/>
    <cellStyle name="Hipervínculo 182" xfId="10880" hidden="1"/>
    <cellStyle name="Hipervínculo 182" xfId="11424" hidden="1"/>
    <cellStyle name="Hipervínculo 182" xfId="12771" hidden="1"/>
    <cellStyle name="Hipervínculo 182" xfId="13220" hidden="1"/>
    <cellStyle name="Hipervínculo 182" xfId="10451" hidden="1"/>
    <cellStyle name="Hipervínculo 182" xfId="7552" hidden="1"/>
    <cellStyle name="Hipervínculo 182" xfId="6766" hidden="1"/>
    <cellStyle name="Hipervínculo 182" xfId="4204" hidden="1"/>
    <cellStyle name="Hipervínculo 182" xfId="3315" hidden="1"/>
    <cellStyle name="Hipervínculo 182" xfId="53" hidden="1"/>
    <cellStyle name="Hipervínculo 182" xfId="14351" hidden="1"/>
    <cellStyle name="Hipervínculo 182" xfId="15813" hidden="1"/>
    <cellStyle name="Hipervínculo 182" xfId="16275" hidden="1"/>
    <cellStyle name="Hipervínculo 182" xfId="17390" hidden="1"/>
    <cellStyle name="Hipervínculo 182" xfId="17810" hidden="1"/>
    <cellStyle name="Hipervínculo 182" xfId="15432" hidden="1"/>
    <cellStyle name="Hipervínculo 182" xfId="12141" hidden="1"/>
    <cellStyle name="Hipervínculo 182" xfId="10331" hidden="1"/>
    <cellStyle name="Hipervínculo 182" xfId="6565" hidden="1"/>
    <cellStyle name="Hipervínculo 182" xfId="5249" hidden="1"/>
    <cellStyle name="Hipervínculo 182" xfId="77" hidden="1"/>
    <cellStyle name="Hipervínculo 182" xfId="11486" hidden="1"/>
    <cellStyle name="Hipervínculo 182" xfId="19361" hidden="1"/>
    <cellStyle name="Hipervínculo 182" xfId="19668" hidden="1"/>
    <cellStyle name="Hipervínculo 182" xfId="20468" hidden="1"/>
    <cellStyle name="Hipervínculo 182" xfId="20775" hidden="1"/>
    <cellStyle name="Hipervínculo 182" xfId="19050" hidden="1"/>
    <cellStyle name="Hipervínculo 182" xfId="15781" hidden="1"/>
    <cellStyle name="Hipervínculo 182" xfId="14571" hidden="1"/>
    <cellStyle name="Hipervínculo 182" xfId="10156" hidden="1"/>
    <cellStyle name="Hipervínculo 182" xfId="8159" hidden="1"/>
    <cellStyle name="Hipervínculo 182" xfId="110" hidden="1"/>
    <cellStyle name="Hipervínculo 182" xfId="16318" hidden="1"/>
    <cellStyle name="Hipervínculo 182" xfId="21736" hidden="1"/>
    <cellStyle name="Hipervínculo 182" xfId="22043" hidden="1"/>
    <cellStyle name="Hipervínculo 182" xfId="22660" hidden="1"/>
    <cellStyle name="Hipervínculo 182" xfId="22967"/>
    <cellStyle name="Hipervínculo 183" xfId="1736" hidden="1"/>
    <cellStyle name="Hipervínculo 183" xfId="2193" hidden="1"/>
    <cellStyle name="Hipervínculo 183" xfId="4033" hidden="1"/>
    <cellStyle name="Hipervínculo 183" xfId="4559" hidden="1"/>
    <cellStyle name="Hipervínculo 183" xfId="6070" hidden="1"/>
    <cellStyle name="Hipervínculo 183" xfId="6591" hidden="1"/>
    <cellStyle name="Hipervínculo 183" xfId="8690" hidden="1"/>
    <cellStyle name="Hipervínculo 183" xfId="9224" hidden="1"/>
    <cellStyle name="Hipervínculo 183" xfId="10881" hidden="1"/>
    <cellStyle name="Hipervínculo 183" xfId="11417" hidden="1"/>
    <cellStyle name="Hipervínculo 183" xfId="12772" hidden="1"/>
    <cellStyle name="Hipervínculo 183" xfId="13214" hidden="1"/>
    <cellStyle name="Hipervínculo 183" xfId="10461" hidden="1"/>
    <cellStyle name="Hipervínculo 183" xfId="7549" hidden="1"/>
    <cellStyle name="Hipervínculo 183" xfId="6776" hidden="1"/>
    <cellStyle name="Hipervínculo 183" xfId="4199" hidden="1"/>
    <cellStyle name="Hipervínculo 183" xfId="3321" hidden="1"/>
    <cellStyle name="Hipervínculo 183" xfId="51" hidden="1"/>
    <cellStyle name="Hipervínculo 183" xfId="14345" hidden="1"/>
    <cellStyle name="Hipervínculo 183" xfId="15814" hidden="1"/>
    <cellStyle name="Hipervínculo 183" xfId="16268" hidden="1"/>
    <cellStyle name="Hipervínculo 183" xfId="17391" hidden="1"/>
    <cellStyle name="Hipervínculo 183" xfId="17806" hidden="1"/>
    <cellStyle name="Hipervínculo 183" xfId="15441" hidden="1"/>
    <cellStyle name="Hipervínculo 183" xfId="12134" hidden="1"/>
    <cellStyle name="Hipervínculo 183" xfId="10342" hidden="1"/>
    <cellStyle name="Hipervínculo 183" xfId="6543" hidden="1"/>
    <cellStyle name="Hipervínculo 183" xfId="5255" hidden="1"/>
    <cellStyle name="Hipervínculo 183" xfId="72" hidden="1"/>
    <cellStyle name="Hipervínculo 183" xfId="11477" hidden="1"/>
    <cellStyle name="Hipervínculo 183" xfId="19362" hidden="1"/>
    <cellStyle name="Hipervínculo 183" xfId="19664" hidden="1"/>
    <cellStyle name="Hipervínculo 183" xfId="20469" hidden="1"/>
    <cellStyle name="Hipervínculo 183" xfId="20771" hidden="1"/>
    <cellStyle name="Hipervínculo 183" xfId="19057" hidden="1"/>
    <cellStyle name="Hipervínculo 183" xfId="15775" hidden="1"/>
    <cellStyle name="Hipervínculo 183" xfId="14584" hidden="1"/>
    <cellStyle name="Hipervínculo 183" xfId="10154" hidden="1"/>
    <cellStyle name="Hipervínculo 183" xfId="8163" hidden="1"/>
    <cellStyle name="Hipervínculo 183" xfId="103" hidden="1"/>
    <cellStyle name="Hipervínculo 183" xfId="16311" hidden="1"/>
    <cellStyle name="Hipervínculo 183" xfId="21737" hidden="1"/>
    <cellStyle name="Hipervínculo 183" xfId="22039" hidden="1"/>
    <cellStyle name="Hipervínculo 183" xfId="22661" hidden="1"/>
    <cellStyle name="Hipervínculo 183" xfId="22963"/>
    <cellStyle name="Hipervínculo 184" xfId="1738" hidden="1"/>
    <cellStyle name="Hipervínculo 184" xfId="2187" hidden="1"/>
    <cellStyle name="Hipervínculo 184" xfId="4035" hidden="1"/>
    <cellStyle name="Hipervínculo 184" xfId="4553" hidden="1"/>
    <cellStyle name="Hipervínculo 184" xfId="6071" hidden="1"/>
    <cellStyle name="Hipervínculo 184" xfId="6584" hidden="1"/>
    <cellStyle name="Hipervínculo 184" xfId="8692" hidden="1"/>
    <cellStyle name="Hipervínculo 184" xfId="9217" hidden="1"/>
    <cellStyle name="Hipervínculo 184" xfId="10882" hidden="1"/>
    <cellStyle name="Hipervínculo 184" xfId="11409" hidden="1"/>
    <cellStyle name="Hipervínculo 184" xfId="12773" hidden="1"/>
    <cellStyle name="Hipervínculo 184" xfId="13207" hidden="1"/>
    <cellStyle name="Hipervínculo 184" xfId="10472" hidden="1"/>
    <cellStyle name="Hipervínculo 184" xfId="7547" hidden="1"/>
    <cellStyle name="Hipervínculo 184" xfId="6786" hidden="1"/>
    <cellStyle name="Hipervínculo 184" xfId="4197" hidden="1"/>
    <cellStyle name="Hipervínculo 184" xfId="3327" hidden="1"/>
    <cellStyle name="Hipervínculo 184" xfId="49" hidden="1"/>
    <cellStyle name="Hipervínculo 184" xfId="14340" hidden="1"/>
    <cellStyle name="Hipervínculo 184" xfId="15816" hidden="1"/>
    <cellStyle name="Hipervínculo 184" xfId="16261" hidden="1"/>
    <cellStyle name="Hipervínculo 184" xfId="17392" hidden="1"/>
    <cellStyle name="Hipervínculo 184" xfId="17802" hidden="1"/>
    <cellStyle name="Hipervínculo 184" xfId="15449" hidden="1"/>
    <cellStyle name="Hipervínculo 184" xfId="12129" hidden="1"/>
    <cellStyle name="Hipervínculo 184" xfId="10354" hidden="1"/>
    <cellStyle name="Hipervínculo 184" xfId="6533" hidden="1"/>
    <cellStyle name="Hipervínculo 184" xfId="5261" hidden="1"/>
    <cellStyle name="Hipervínculo 184" xfId="68" hidden="1"/>
    <cellStyle name="Hipervínculo 184" xfId="11463" hidden="1"/>
    <cellStyle name="Hipervínculo 184" xfId="19363" hidden="1"/>
    <cellStyle name="Hipervínculo 184" xfId="19660" hidden="1"/>
    <cellStyle name="Hipervínculo 184" xfId="20470" hidden="1"/>
    <cellStyle name="Hipervínculo 184" xfId="20767" hidden="1"/>
    <cellStyle name="Hipervínculo 184" xfId="19063" hidden="1"/>
    <cellStyle name="Hipervínculo 184" xfId="15768" hidden="1"/>
    <cellStyle name="Hipervínculo 184" xfId="14595" hidden="1"/>
    <cellStyle name="Hipervínculo 184" xfId="10149" hidden="1"/>
    <cellStyle name="Hipervínculo 184" xfId="8167" hidden="1"/>
    <cellStyle name="Hipervínculo 184" xfId="95" hidden="1"/>
    <cellStyle name="Hipervínculo 184" xfId="16303" hidden="1"/>
    <cellStyle name="Hipervínculo 184" xfId="21738" hidden="1"/>
    <cellStyle name="Hipervínculo 184" xfId="22035" hidden="1"/>
    <cellStyle name="Hipervínculo 184" xfId="22662" hidden="1"/>
    <cellStyle name="Hipervínculo 184" xfId="22959"/>
    <cellStyle name="Hipervínculo 185" xfId="1740" hidden="1"/>
    <cellStyle name="Hipervínculo 185" xfId="1448" hidden="1"/>
    <cellStyle name="Hipervínculo 185" xfId="4037" hidden="1"/>
    <cellStyle name="Hipervínculo 185" xfId="3665" hidden="1"/>
    <cellStyle name="Hipervínculo 185" xfId="6073" hidden="1"/>
    <cellStyle name="Hipervínculo 185" xfId="5706" hidden="1"/>
    <cellStyle name="Hipervínculo 185" xfId="8693" hidden="1"/>
    <cellStyle name="Hipervínculo 185" xfId="8334" hidden="1"/>
    <cellStyle name="Hipervínculo 185" xfId="10884" hidden="1"/>
    <cellStyle name="Hipervínculo 185" xfId="10524" hidden="1"/>
    <cellStyle name="Hipervínculo 185" xfId="12774" hidden="1"/>
    <cellStyle name="Hipervínculo 185" xfId="12512" hidden="1"/>
    <cellStyle name="Hipervínculo 185" xfId="11997" hidden="1"/>
    <cellStyle name="Hipervínculo 185" xfId="7546" hidden="1"/>
    <cellStyle name="Hipervínculo 185" xfId="7989" hidden="1"/>
    <cellStyle name="Hipervínculo 185" xfId="4194" hidden="1"/>
    <cellStyle name="Hipervínculo 185" xfId="4772" hidden="1"/>
    <cellStyle name="Hipervínculo 185" xfId="47" hidden="1"/>
    <cellStyle name="Hipervínculo 185" xfId="807" hidden="1"/>
    <cellStyle name="Hipervínculo 185" xfId="15818" hidden="1"/>
    <cellStyle name="Hipervínculo 185" xfId="15487" hidden="1"/>
    <cellStyle name="Hipervínculo 185" xfId="17394" hidden="1"/>
    <cellStyle name="Hipervínculo 185" xfId="17123" hidden="1"/>
    <cellStyle name="Hipervínculo 185" xfId="16803" hidden="1"/>
    <cellStyle name="Hipervínculo 185" xfId="12124" hidden="1"/>
    <cellStyle name="Hipervínculo 185" xfId="12474" hidden="1"/>
    <cellStyle name="Hipervínculo 185" xfId="6523" hidden="1"/>
    <cellStyle name="Hipervínculo 185" xfId="7504" hidden="1"/>
    <cellStyle name="Hipervínculo 185" xfId="64" hidden="1"/>
    <cellStyle name="Hipervínculo 185" xfId="1038" hidden="1"/>
    <cellStyle name="Hipervínculo 185" xfId="19364" hidden="1"/>
    <cellStyle name="Hipervínculo 185" xfId="19093" hidden="1"/>
    <cellStyle name="Hipervínculo 185" xfId="20471" hidden="1"/>
    <cellStyle name="Hipervínculo 185" xfId="20246" hidden="1"/>
    <cellStyle name="Hipervínculo 185" xfId="20023" hidden="1"/>
    <cellStyle name="Hipervínculo 185" xfId="15762" hidden="1"/>
    <cellStyle name="Hipervínculo 185" xfId="16868" hidden="1"/>
    <cellStyle name="Hipervínculo 185" xfId="10146" hidden="1"/>
    <cellStyle name="Hipervínculo 185" xfId="11498" hidden="1"/>
    <cellStyle name="Hipervínculo 185" xfId="88" hidden="1"/>
    <cellStyle name="Hipervínculo 185" xfId="1342" hidden="1"/>
    <cellStyle name="Hipervínculo 185" xfId="21739" hidden="1"/>
    <cellStyle name="Hipervínculo 185" xfId="21514" hidden="1"/>
    <cellStyle name="Hipervínculo 185" xfId="22663" hidden="1"/>
    <cellStyle name="Hipervínculo 185" xfId="22438"/>
    <cellStyle name="Hipervínculo 186" xfId="1741" hidden="1"/>
    <cellStyle name="Hipervínculo 186" xfId="1515" hidden="1"/>
    <cellStyle name="Hipervínculo 186" xfId="4039" hidden="1"/>
    <cellStyle name="Hipervínculo 186" xfId="3741" hidden="1"/>
    <cellStyle name="Hipervínculo 186" xfId="6075" hidden="1"/>
    <cellStyle name="Hipervínculo 186" xfId="5782" hidden="1"/>
    <cellStyle name="Hipervínculo 186" xfId="8695" hidden="1"/>
    <cellStyle name="Hipervínculo 186" xfId="8409" hidden="1"/>
    <cellStyle name="Hipervínculo 186" xfId="10886" hidden="1"/>
    <cellStyle name="Hipervínculo 186" xfId="10602" hidden="1"/>
    <cellStyle name="Hipervínculo 186" xfId="12775" hidden="1"/>
    <cellStyle name="Hipervínculo 186" xfId="12574" hidden="1"/>
    <cellStyle name="Hipervínculo 186" xfId="11850" hidden="1"/>
    <cellStyle name="Hipervínculo 186" xfId="7545" hidden="1"/>
    <cellStyle name="Hipervínculo 186" xfId="7891" hidden="1"/>
    <cellStyle name="Hipervínculo 186" xfId="4190" hidden="1"/>
    <cellStyle name="Hipervínculo 186" xfId="4671" hidden="1"/>
    <cellStyle name="Hipervínculo 186" xfId="44" hidden="1"/>
    <cellStyle name="Hipervínculo 186" xfId="733" hidden="1"/>
    <cellStyle name="Hipervínculo 186" xfId="15819" hidden="1"/>
    <cellStyle name="Hipervínculo 186" xfId="15564" hidden="1"/>
    <cellStyle name="Hipervínculo 186" xfId="17395" hidden="1"/>
    <cellStyle name="Hipervínculo 186" xfId="17182" hidden="1"/>
    <cellStyle name="Hipervínculo 186" xfId="16652" hidden="1"/>
    <cellStyle name="Hipervínculo 186" xfId="12121" hidden="1"/>
    <cellStyle name="Hipervínculo 186" xfId="12387" hidden="1"/>
    <cellStyle name="Hipervínculo 186" xfId="6521" hidden="1"/>
    <cellStyle name="Hipervínculo 186" xfId="7290" hidden="1"/>
    <cellStyle name="Hipervínculo 186" xfId="59" hidden="1"/>
    <cellStyle name="Hipervínculo 186" xfId="967" hidden="1"/>
    <cellStyle name="Hipervínculo 186" xfId="19365" hidden="1"/>
    <cellStyle name="Hipervínculo 186" xfId="19168" hidden="1"/>
    <cellStyle name="Hipervínculo 186" xfId="20472" hidden="1"/>
    <cellStyle name="Hipervínculo 186" xfId="20302" hidden="1"/>
    <cellStyle name="Hipervínculo 186" xfId="19887" hidden="1"/>
    <cellStyle name="Hipervínculo 186" xfId="15756" hidden="1"/>
    <cellStyle name="Hipervínculo 186" xfId="16512" hidden="1"/>
    <cellStyle name="Hipervínculo 186" xfId="10141" hidden="1"/>
    <cellStyle name="Hipervínculo 186" xfId="11219" hidden="1"/>
    <cellStyle name="Hipervínculo 186" xfId="81" hidden="1"/>
    <cellStyle name="Hipervínculo 186" xfId="1244" hidden="1"/>
    <cellStyle name="Hipervínculo 186" xfId="21740" hidden="1"/>
    <cellStyle name="Hipervínculo 186" xfId="21570" hidden="1"/>
    <cellStyle name="Hipervínculo 186" xfId="22664" hidden="1"/>
    <cellStyle name="Hipervínculo 186" xfId="22494"/>
    <cellStyle name="Hipervínculo 187" xfId="1746" hidden="1"/>
    <cellStyle name="Hipervínculo 187" xfId="2475" hidden="1"/>
    <cellStyle name="Hipervínculo 187" xfId="4044" hidden="1"/>
    <cellStyle name="Hipervínculo 187" xfId="4874" hidden="1"/>
    <cellStyle name="Hipervínculo 187" xfId="6079" hidden="1"/>
    <cellStyle name="Hipervínculo 187" xfId="6985" hidden="1"/>
    <cellStyle name="Hipervínculo 187" xfId="8700" hidden="1"/>
    <cellStyle name="Hipervínculo 187" xfId="9599" hidden="1"/>
    <cellStyle name="Hipervínculo 187" xfId="10890" hidden="1"/>
    <cellStyle name="Hipervínculo 187" xfId="11756" hidden="1"/>
    <cellStyle name="Hipervínculo 187" xfId="12779" hidden="1"/>
    <cellStyle name="Hipervínculo 187" xfId="13564" hidden="1"/>
    <cellStyle name="Hipervínculo 187" xfId="10024" hidden="1"/>
    <cellStyle name="Hipervínculo 187" xfId="7541" hidden="1"/>
    <cellStyle name="Hipervínculo 187" xfId="6052" hidden="1"/>
    <cellStyle name="Hipervínculo 187" xfId="4179" hidden="1"/>
    <cellStyle name="Hipervínculo 187" xfId="2923" hidden="1"/>
    <cellStyle name="Hipervínculo 187" xfId="242" hidden="1"/>
    <cellStyle name="Hipervínculo 187" xfId="14626" hidden="1"/>
    <cellStyle name="Hipervínculo 187" xfId="15823" hidden="1"/>
    <cellStyle name="Hipervínculo 187" xfId="16540" hidden="1"/>
    <cellStyle name="Hipervínculo 187" xfId="17399" hidden="1"/>
    <cellStyle name="Hipervínculo 187" xfId="18056" hidden="1"/>
    <cellStyle name="Hipervínculo 187" xfId="15068" hidden="1"/>
    <cellStyle name="Hipervínculo 187" xfId="12108" hidden="1"/>
    <cellStyle name="Hipervínculo 187" xfId="9496" hidden="1"/>
    <cellStyle name="Hipervínculo 187" xfId="6493" hidden="1"/>
    <cellStyle name="Hipervínculo 187" xfId="4537" hidden="1"/>
    <cellStyle name="Hipervínculo 187" xfId="50" hidden="1"/>
    <cellStyle name="Hipervínculo 187" xfId="18497" hidden="1"/>
    <cellStyle name="Hipervínculo 187" xfId="19369" hidden="1"/>
    <cellStyle name="Hipervínculo 187" xfId="19790" hidden="1"/>
    <cellStyle name="Hipervínculo 187" xfId="20476" hidden="1"/>
    <cellStyle name="Hipervínculo 187" xfId="20869" hidden="1"/>
    <cellStyle name="Hipervínculo 187" xfId="18858" hidden="1"/>
    <cellStyle name="Hipervínculo 187" xfId="15740" hidden="1"/>
    <cellStyle name="Hipervínculo 187" xfId="13703" hidden="1"/>
    <cellStyle name="Hipervínculo 187" xfId="10132" hidden="1"/>
    <cellStyle name="Hipervínculo 187" xfId="6970" hidden="1"/>
    <cellStyle name="Hipervínculo 187" xfId="61" hidden="1"/>
    <cellStyle name="Hipervínculo 187" xfId="21153" hidden="1"/>
    <cellStyle name="Hipervínculo 187" xfId="21744" hidden="1"/>
    <cellStyle name="Hipervínculo 187" xfId="22137" hidden="1"/>
    <cellStyle name="Hipervínculo 187" xfId="22668" hidden="1"/>
    <cellStyle name="Hipervínculo 187" xfId="23061"/>
    <cellStyle name="Hipervínculo 188" xfId="1748" hidden="1"/>
    <cellStyle name="Hipervínculo 188" xfId="2474" hidden="1"/>
    <cellStyle name="Hipervínculo 188" xfId="4046" hidden="1"/>
    <cellStyle name="Hipervínculo 188" xfId="4873" hidden="1"/>
    <cellStyle name="Hipervínculo 188" xfId="6081" hidden="1"/>
    <cellStyle name="Hipervínculo 188" xfId="6984" hidden="1"/>
    <cellStyle name="Hipervínculo 188" xfId="8701" hidden="1"/>
    <cellStyle name="Hipervínculo 188" xfId="9598" hidden="1"/>
    <cellStyle name="Hipervínculo 188" xfId="10892" hidden="1"/>
    <cellStyle name="Hipervínculo 188" xfId="11755" hidden="1"/>
    <cellStyle name="Hipervínculo 188" xfId="12780" hidden="1"/>
    <cellStyle name="Hipervínculo 188" xfId="13563" hidden="1"/>
    <cellStyle name="Hipervínculo 188" xfId="10026" hidden="1"/>
    <cellStyle name="Hipervínculo 188" xfId="7539" hidden="1"/>
    <cellStyle name="Hipervínculo 188" xfId="6054" hidden="1"/>
    <cellStyle name="Hipervínculo 188" xfId="4175" hidden="1"/>
    <cellStyle name="Hipervínculo 188" xfId="2924" hidden="1"/>
    <cellStyle name="Hipervínculo 188" xfId="231" hidden="1"/>
    <cellStyle name="Hipervínculo 188" xfId="14625" hidden="1"/>
    <cellStyle name="Hipervínculo 188" xfId="15825" hidden="1"/>
    <cellStyle name="Hipervínculo 188" xfId="16539" hidden="1"/>
    <cellStyle name="Hipervínculo 188" xfId="17401" hidden="1"/>
    <cellStyle name="Hipervínculo 188" xfId="18055" hidden="1"/>
    <cellStyle name="Hipervínculo 188" xfId="15070" hidden="1"/>
    <cellStyle name="Hipervínculo 188" xfId="12103" hidden="1"/>
    <cellStyle name="Hipervínculo 188" xfId="9498" hidden="1"/>
    <cellStyle name="Hipervínculo 188" xfId="6488" hidden="1"/>
    <cellStyle name="Hipervínculo 188" xfId="4542" hidden="1"/>
    <cellStyle name="Hipervínculo 188" xfId="45" hidden="1"/>
    <cellStyle name="Hipervínculo 188" xfId="18496" hidden="1"/>
    <cellStyle name="Hipervínculo 188" xfId="19370" hidden="1"/>
    <cellStyle name="Hipervínculo 188" xfId="19789" hidden="1"/>
    <cellStyle name="Hipervínculo 188" xfId="20477" hidden="1"/>
    <cellStyle name="Hipervínculo 188" xfId="20868" hidden="1"/>
    <cellStyle name="Hipervínculo 188" xfId="18860" hidden="1"/>
    <cellStyle name="Hipervínculo 188" xfId="15734" hidden="1"/>
    <cellStyle name="Hipervínculo 188" xfId="13705" hidden="1"/>
    <cellStyle name="Hipervínculo 188" xfId="10121" hidden="1"/>
    <cellStyle name="Hipervínculo 188" xfId="6974" hidden="1"/>
    <cellStyle name="Hipervínculo 188" xfId="48" hidden="1"/>
    <cellStyle name="Hipervínculo 188" xfId="21152" hidden="1"/>
    <cellStyle name="Hipervínculo 188" xfId="21745" hidden="1"/>
    <cellStyle name="Hipervínculo 188" xfId="22136" hidden="1"/>
    <cellStyle name="Hipervínculo 188" xfId="22669" hidden="1"/>
    <cellStyle name="Hipervínculo 188" xfId="23060"/>
    <cellStyle name="Hipervínculo 189" xfId="1750" hidden="1"/>
    <cellStyle name="Hipervínculo 189" xfId="2505" hidden="1"/>
    <cellStyle name="Hipervínculo 189" xfId="4048" hidden="1"/>
    <cellStyle name="Hipervínculo 189" xfId="4895" hidden="1"/>
    <cellStyle name="Hipervínculo 189" xfId="6082" hidden="1"/>
    <cellStyle name="Hipervínculo 189" xfId="7010" hidden="1"/>
    <cellStyle name="Hipervínculo 189" xfId="8703" hidden="1"/>
    <cellStyle name="Hipervínculo 189" xfId="9627" hidden="1"/>
    <cellStyle name="Hipervínculo 189" xfId="10894" hidden="1"/>
    <cellStyle name="Hipervínculo 189" xfId="11786" hidden="1"/>
    <cellStyle name="Hipervínculo 189" xfId="12781" hidden="1"/>
    <cellStyle name="Hipervínculo 189" xfId="13589" hidden="1"/>
    <cellStyle name="Hipervínculo 189" xfId="9965" hidden="1"/>
    <cellStyle name="Hipervínculo 189" xfId="7538" hidden="1"/>
    <cellStyle name="Hipervínculo 189" xfId="5993" hidden="1"/>
    <cellStyle name="Hipervínculo 189" xfId="4172" hidden="1"/>
    <cellStyle name="Hipervínculo 189" xfId="2878" hidden="1"/>
    <cellStyle name="Hipervínculo 189" xfId="13925" hidden="1"/>
    <cellStyle name="Hipervínculo 189" xfId="14658" hidden="1"/>
    <cellStyle name="Hipervínculo 189" xfId="15827" hidden="1"/>
    <cellStyle name="Hipervínculo 189" xfId="16571" hidden="1"/>
    <cellStyle name="Hipervínculo 189" xfId="17402" hidden="1"/>
    <cellStyle name="Hipervínculo 189" xfId="18073" hidden="1"/>
    <cellStyle name="Hipervínculo 189" xfId="15013" hidden="1"/>
    <cellStyle name="Hipervínculo 189" xfId="12099" hidden="1"/>
    <cellStyle name="Hipervínculo 189" xfId="9408" hidden="1"/>
    <cellStyle name="Hipervínculo 189" xfId="6484" hidden="1"/>
    <cellStyle name="Hipervínculo 189" xfId="4391" hidden="1"/>
    <cellStyle name="Hipervínculo 189" xfId="13437" hidden="1"/>
    <cellStyle name="Hipervínculo 189" xfId="18520" hidden="1"/>
    <cellStyle name="Hipervínculo 189" xfId="19371" hidden="1"/>
    <cellStyle name="Hipervínculo 189" xfId="19818" hidden="1"/>
    <cellStyle name="Hipervínculo 189" xfId="20478" hidden="1"/>
    <cellStyle name="Hipervínculo 189" xfId="20883" hidden="1"/>
    <cellStyle name="Hipervínculo 189" xfId="18812" hidden="1"/>
    <cellStyle name="Hipervínculo 189" xfId="15728" hidden="1"/>
    <cellStyle name="Hipervínculo 189" xfId="13628" hidden="1"/>
    <cellStyle name="Hipervínculo 189" xfId="10119" hidden="1"/>
    <cellStyle name="Hipervínculo 189" xfId="6777" hidden="1"/>
    <cellStyle name="Hipervínculo 189" xfId="17975" hidden="1"/>
    <cellStyle name="Hipervínculo 189" xfId="21167" hidden="1"/>
    <cellStyle name="Hipervínculo 189" xfId="21746" hidden="1"/>
    <cellStyle name="Hipervínculo 189" xfId="22151" hidden="1"/>
    <cellStyle name="Hipervínculo 189" xfId="22670" hidden="1"/>
    <cellStyle name="Hipervínculo 189" xfId="23075"/>
    <cellStyle name="Hipervínculo 19" xfId="568" hidden="1"/>
    <cellStyle name="Hipervínculo 19" xfId="1552" hidden="1"/>
    <cellStyle name="Hipervínculo 19" xfId="2156" hidden="1"/>
    <cellStyle name="Hipervínculo 19" xfId="2237" hidden="1"/>
    <cellStyle name="Hipervínculo 19" xfId="3069" hidden="1"/>
    <cellStyle name="Hipervínculo 19" xfId="3787" hidden="1"/>
    <cellStyle name="Hipervínculo 19" xfId="4524" hidden="1"/>
    <cellStyle name="Hipervínculo 19" xfId="4651" hidden="1"/>
    <cellStyle name="Hipervínculo 19" xfId="3125" hidden="1"/>
    <cellStyle name="Hipervínculo 19" xfId="5829" hidden="1"/>
    <cellStyle name="Hipervínculo 19" xfId="6552" hidden="1"/>
    <cellStyle name="Hipervínculo 19" xfId="6701" hidden="1"/>
    <cellStyle name="Hipervínculo 19" xfId="7731" hidden="1"/>
    <cellStyle name="Hipervínculo 19" xfId="8455" hidden="1"/>
    <cellStyle name="Hipervínculo 19" xfId="9186" hidden="1"/>
    <cellStyle name="Hipervínculo 19" xfId="9329" hidden="1"/>
    <cellStyle name="Hipervínculo 19" xfId="7901" hidden="1"/>
    <cellStyle name="Hipervínculo 19" xfId="10649" hidden="1"/>
    <cellStyle name="Hipervínculo 19" xfId="11376" hidden="1"/>
    <cellStyle name="Hipervínculo 19" xfId="11528" hidden="1"/>
    <cellStyle name="Hipervínculo 19" xfId="8142" hidden="1"/>
    <cellStyle name="Hipervínculo 19" xfId="12610" hidden="1"/>
    <cellStyle name="Hipervínculo 19" xfId="13179" hidden="1"/>
    <cellStyle name="Hipervínculo 19" xfId="13317" hidden="1"/>
    <cellStyle name="Hipervínculo 19" xfId="11762" hidden="1"/>
    <cellStyle name="Hipervínculo 19" xfId="10523" hidden="1"/>
    <cellStyle name="Hipervínculo 19" xfId="10321" hidden="1"/>
    <cellStyle name="Hipervínculo 19" xfId="8903" hidden="1"/>
    <cellStyle name="Hipervínculo 19" xfId="7842" hidden="1"/>
    <cellStyle name="Hipervínculo 19" xfId="6835" hidden="1"/>
    <cellStyle name="Hipervínculo 19" xfId="6630" hidden="1"/>
    <cellStyle name="Hipervínculo 19" xfId="8735" hidden="1"/>
    <cellStyle name="Hipervínculo 19" xfId="4614" hidden="1"/>
    <cellStyle name="Hipervínculo 19" xfId="3354" hidden="1"/>
    <cellStyle name="Hipervínculo 19" xfId="3200" hidden="1"/>
    <cellStyle name="Hipervínculo 19" xfId="1763" hidden="1"/>
    <cellStyle name="Hipervínculo 19" xfId="689" hidden="1"/>
    <cellStyle name="Hipervínculo 19" xfId="14318" hidden="1"/>
    <cellStyle name="Hipervínculo 19" xfId="14408" hidden="1"/>
    <cellStyle name="Hipervínculo 19" xfId="1420" hidden="1"/>
    <cellStyle name="Hipervínculo 19" xfId="15608" hidden="1"/>
    <cellStyle name="Hipervínculo 19" xfId="16232" hidden="1"/>
    <cellStyle name="Hipervínculo 19" xfId="16347" hidden="1"/>
    <cellStyle name="Hipervínculo 19" xfId="1065" hidden="1"/>
    <cellStyle name="Hipervínculo 19" xfId="17220" hidden="1"/>
    <cellStyle name="Hipervínculo 19" xfId="17783" hidden="1"/>
    <cellStyle name="Hipervínculo 19" xfId="17872" hidden="1"/>
    <cellStyle name="Hipervínculo 19" xfId="16566" hidden="1"/>
    <cellStyle name="Hipervínculo 19" xfId="15511" hidden="1"/>
    <cellStyle name="Hipervínculo 19" xfId="15329" hidden="1"/>
    <cellStyle name="Hipervínculo 19" xfId="14072" hidden="1"/>
    <cellStyle name="Hipervínculo 19" xfId="12354" hidden="1"/>
    <cellStyle name="Hipervínculo 19" xfId="10383" hidden="1"/>
    <cellStyle name="Hipervínculo 19" xfId="10195" hidden="1"/>
    <cellStyle name="Hipervínculo 19" xfId="13935" hidden="1"/>
    <cellStyle name="Hipervínculo 19" xfId="7112" hidden="1"/>
    <cellStyle name="Hipervínculo 19" xfId="5288" hidden="1"/>
    <cellStyle name="Hipervínculo 19" xfId="5072" hidden="1"/>
    <cellStyle name="Hipervínculo 19" xfId="2426" hidden="1"/>
    <cellStyle name="Hipervínculo 19" xfId="910" hidden="1"/>
    <cellStyle name="Hipervínculo 19" xfId="11367" hidden="1"/>
    <cellStyle name="Hipervínculo 19" xfId="13545" hidden="1"/>
    <cellStyle name="Hipervínculo 19" xfId="2196" hidden="1"/>
    <cellStyle name="Hipervínculo 19" xfId="19209" hidden="1"/>
    <cellStyle name="Hipervínculo 19" xfId="19642" hidden="1"/>
    <cellStyle name="Hipervínculo 19" xfId="19692" hidden="1"/>
    <cellStyle name="Hipervínculo 19" xfId="1383" hidden="1"/>
    <cellStyle name="Hipervínculo 19" xfId="20334" hidden="1"/>
    <cellStyle name="Hipervínculo 19" xfId="20749" hidden="1"/>
    <cellStyle name="Hipervínculo 19" xfId="20799" hidden="1"/>
    <cellStyle name="Hipervínculo 19" xfId="19814" hidden="1"/>
    <cellStyle name="Hipervínculo 19" xfId="19117" hidden="1"/>
    <cellStyle name="Hipervínculo 19" xfId="18995" hidden="1"/>
    <cellStyle name="Hipervínculo 19" xfId="17574" hidden="1"/>
    <cellStyle name="Hipervínculo 19" xfId="16434" hidden="1"/>
    <cellStyle name="Hipervínculo 19" xfId="14674" hidden="1"/>
    <cellStyle name="Hipervínculo 19" xfId="14378" hidden="1"/>
    <cellStyle name="Hipervínculo 19" xfId="17451" hidden="1"/>
    <cellStyle name="Hipervínculo 19" xfId="11018" hidden="1"/>
    <cellStyle name="Hipervínculo 19" xfId="8186" hidden="1"/>
    <cellStyle name="Hipervínculo 19" xfId="8121" hidden="1"/>
    <cellStyle name="Hipervínculo 19" xfId="3487" hidden="1"/>
    <cellStyle name="Hipervínculo 19" xfId="1157" hidden="1"/>
    <cellStyle name="Hipervínculo 19" xfId="16250" hidden="1"/>
    <cellStyle name="Hipervínculo 19" xfId="18047" hidden="1"/>
    <cellStyle name="Hipervínculo 19" xfId="2976" hidden="1"/>
    <cellStyle name="Hipervínculo 19" xfId="21602" hidden="1"/>
    <cellStyle name="Hipervínculo 19" xfId="22017" hidden="1"/>
    <cellStyle name="Hipervínculo 19" xfId="22067" hidden="1"/>
    <cellStyle name="Hipervínculo 19" xfId="2176" hidden="1"/>
    <cellStyle name="Hipervínculo 19" xfId="22526" hidden="1"/>
    <cellStyle name="Hipervínculo 19" xfId="22941" hidden="1"/>
    <cellStyle name="Hipervínculo 19" xfId="22991"/>
    <cellStyle name="Hipervínculo 190" xfId="1752" hidden="1"/>
    <cellStyle name="Hipervínculo 190" xfId="2507" hidden="1"/>
    <cellStyle name="Hipervínculo 190" xfId="4050" hidden="1"/>
    <cellStyle name="Hipervínculo 190" xfId="4897" hidden="1"/>
    <cellStyle name="Hipervínculo 190" xfId="6084" hidden="1"/>
    <cellStyle name="Hipervínculo 190" xfId="7011" hidden="1"/>
    <cellStyle name="Hipervínculo 190" xfId="8705" hidden="1"/>
    <cellStyle name="Hipervínculo 190" xfId="9629" hidden="1"/>
    <cellStyle name="Hipervínculo 190" xfId="10895" hidden="1"/>
    <cellStyle name="Hipervínculo 190" xfId="11788" hidden="1"/>
    <cellStyle name="Hipervínculo 190" xfId="12782" hidden="1"/>
    <cellStyle name="Hipervínculo 190" xfId="13591" hidden="1"/>
    <cellStyle name="Hipervínculo 190" xfId="9961" hidden="1"/>
    <cellStyle name="Hipervínculo 190" xfId="7537" hidden="1"/>
    <cellStyle name="Hipervínculo 190" xfId="5989" hidden="1"/>
    <cellStyle name="Hipervínculo 190" xfId="4168" hidden="1"/>
    <cellStyle name="Hipervínculo 190" xfId="2875" hidden="1"/>
    <cellStyle name="Hipervínculo 190" xfId="243" hidden="1"/>
    <cellStyle name="Hipervínculo 190" xfId="14659" hidden="1"/>
    <cellStyle name="Hipervínculo 190" xfId="15828" hidden="1"/>
    <cellStyle name="Hipervínculo 190" xfId="16573" hidden="1"/>
    <cellStyle name="Hipervínculo 190" xfId="17403" hidden="1"/>
    <cellStyle name="Hipervínculo 190" xfId="18075" hidden="1"/>
    <cellStyle name="Hipervínculo 190" xfId="15010" hidden="1"/>
    <cellStyle name="Hipervínculo 190" xfId="12094" hidden="1"/>
    <cellStyle name="Hipervínculo 190" xfId="9402" hidden="1"/>
    <cellStyle name="Hipervínculo 190" xfId="6479" hidden="1"/>
    <cellStyle name="Hipervínculo 190" xfId="4384" hidden="1"/>
    <cellStyle name="Hipervínculo 190" xfId="13440" hidden="1"/>
    <cellStyle name="Hipervínculo 190" xfId="18521" hidden="1"/>
    <cellStyle name="Hipervínculo 190" xfId="19372" hidden="1"/>
    <cellStyle name="Hipervínculo 190" xfId="19820" hidden="1"/>
    <cellStyle name="Hipervínculo 190" xfId="20479" hidden="1"/>
    <cellStyle name="Hipervínculo 190" xfId="20884" hidden="1"/>
    <cellStyle name="Hipervínculo 190" xfId="18809" hidden="1"/>
    <cellStyle name="Hipervínculo 190" xfId="15722" hidden="1"/>
    <cellStyle name="Hipervínculo 190" xfId="13623" hidden="1"/>
    <cellStyle name="Hipervínculo 190" xfId="10115" hidden="1"/>
    <cellStyle name="Hipervínculo 190" xfId="6767" hidden="1"/>
    <cellStyle name="Hipervínculo 190" xfId="17976" hidden="1"/>
    <cellStyle name="Hipervínculo 190" xfId="21168" hidden="1"/>
    <cellStyle name="Hipervínculo 190" xfId="21747" hidden="1"/>
    <cellStyle name="Hipervínculo 190" xfId="22152" hidden="1"/>
    <cellStyle name="Hipervínculo 190" xfId="22671" hidden="1"/>
    <cellStyle name="Hipervínculo 190" xfId="23076"/>
    <cellStyle name="Hipervínculo 191" xfId="1754" hidden="1"/>
    <cellStyle name="Hipervínculo 191" xfId="2509" hidden="1"/>
    <cellStyle name="Hipervínculo 191" xfId="4052" hidden="1"/>
    <cellStyle name="Hipervínculo 191" xfId="4898" hidden="1"/>
    <cellStyle name="Hipervínculo 191" xfId="6086" hidden="1"/>
    <cellStyle name="Hipervínculo 191" xfId="7013" hidden="1"/>
    <cellStyle name="Hipervínculo 191" xfId="8707" hidden="1"/>
    <cellStyle name="Hipervínculo 191" xfId="9630" hidden="1"/>
    <cellStyle name="Hipervínculo 191" xfId="10897" hidden="1"/>
    <cellStyle name="Hipervínculo 191" xfId="11789" hidden="1"/>
    <cellStyle name="Hipervínculo 191" xfId="12783" hidden="1"/>
    <cellStyle name="Hipervínculo 191" xfId="13592" hidden="1"/>
    <cellStyle name="Hipervínculo 191" xfId="9958" hidden="1"/>
    <cellStyle name="Hipervínculo 191" xfId="7536" hidden="1"/>
    <cellStyle name="Hipervínculo 191" xfId="5985" hidden="1"/>
    <cellStyle name="Hipervínculo 191" xfId="4165" hidden="1"/>
    <cellStyle name="Hipervínculo 191" xfId="2871" hidden="1"/>
    <cellStyle name="Hipervínculo 191" xfId="13924" hidden="1"/>
    <cellStyle name="Hipervínculo 191" xfId="14661" hidden="1"/>
    <cellStyle name="Hipervínculo 191" xfId="15829" hidden="1"/>
    <cellStyle name="Hipervínculo 191" xfId="16575" hidden="1"/>
    <cellStyle name="Hipervínculo 191" xfId="17404" hidden="1"/>
    <cellStyle name="Hipervínculo 191" xfId="18076" hidden="1"/>
    <cellStyle name="Hipervínculo 191" xfId="15006" hidden="1"/>
    <cellStyle name="Hipervínculo 191" xfId="12089" hidden="1"/>
    <cellStyle name="Hipervínculo 191" xfId="9398" hidden="1"/>
    <cellStyle name="Hipervínculo 191" xfId="6475" hidden="1"/>
    <cellStyle name="Hipervínculo 191" xfId="4377" hidden="1"/>
    <cellStyle name="Hipervínculo 191" xfId="13443" hidden="1"/>
    <cellStyle name="Hipervínculo 191" xfId="18523" hidden="1"/>
    <cellStyle name="Hipervínculo 191" xfId="19373" hidden="1"/>
    <cellStyle name="Hipervínculo 191" xfId="19821" hidden="1"/>
    <cellStyle name="Hipervínculo 191" xfId="20480" hidden="1"/>
    <cellStyle name="Hipervínculo 191" xfId="20885" hidden="1"/>
    <cellStyle name="Hipervínculo 191" xfId="18806" hidden="1"/>
    <cellStyle name="Hipervínculo 191" xfId="15716" hidden="1"/>
    <cellStyle name="Hipervínculo 191" xfId="13618" hidden="1"/>
    <cellStyle name="Hipervínculo 191" xfId="10111" hidden="1"/>
    <cellStyle name="Hipervínculo 191" xfId="6758" hidden="1"/>
    <cellStyle name="Hipervínculo 191" xfId="17979" hidden="1"/>
    <cellStyle name="Hipervínculo 191" xfId="21169" hidden="1"/>
    <cellStyle name="Hipervínculo 191" xfId="21748" hidden="1"/>
    <cellStyle name="Hipervínculo 191" xfId="22153" hidden="1"/>
    <cellStyle name="Hipervínculo 191" xfId="22672" hidden="1"/>
    <cellStyle name="Hipervínculo 191" xfId="23077"/>
    <cellStyle name="Hipervínculo 192" xfId="1756" hidden="1"/>
    <cellStyle name="Hipervínculo 192" xfId="2511" hidden="1"/>
    <cellStyle name="Hipervínculo 192" xfId="4054" hidden="1"/>
    <cellStyle name="Hipervínculo 192" xfId="4900" hidden="1"/>
    <cellStyle name="Hipervínculo 192" xfId="6088" hidden="1"/>
    <cellStyle name="Hipervínculo 192" xfId="7015" hidden="1"/>
    <cellStyle name="Hipervínculo 192" xfId="8709" hidden="1"/>
    <cellStyle name="Hipervínculo 192" xfId="9632" hidden="1"/>
    <cellStyle name="Hipervínculo 192" xfId="10899" hidden="1"/>
    <cellStyle name="Hipervínculo 192" xfId="11791" hidden="1"/>
    <cellStyle name="Hipervínculo 192" xfId="12784" hidden="1"/>
    <cellStyle name="Hipervínculo 192" xfId="13594" hidden="1"/>
    <cellStyle name="Hipervínculo 192" xfId="9954" hidden="1"/>
    <cellStyle name="Hipervínculo 192" xfId="7534" hidden="1"/>
    <cellStyle name="Hipervínculo 192" xfId="5982" hidden="1"/>
    <cellStyle name="Hipervínculo 192" xfId="4161" hidden="1"/>
    <cellStyle name="Hipervínculo 192" xfId="2868" hidden="1"/>
    <cellStyle name="Hipervínculo 192" xfId="235" hidden="1"/>
    <cellStyle name="Hipervínculo 192" xfId="14663" hidden="1"/>
    <cellStyle name="Hipervínculo 192" xfId="15831" hidden="1"/>
    <cellStyle name="Hipervínculo 192" xfId="16577" hidden="1"/>
    <cellStyle name="Hipervínculo 192" xfId="17405" hidden="1"/>
    <cellStyle name="Hipervínculo 192" xfId="18077" hidden="1"/>
    <cellStyle name="Hipervínculo 192" xfId="15003" hidden="1"/>
    <cellStyle name="Hipervínculo 192" xfId="12086" hidden="1"/>
    <cellStyle name="Hipervínculo 192" xfId="9394" hidden="1"/>
    <cellStyle name="Hipervínculo 192" xfId="6470" hidden="1"/>
    <cellStyle name="Hipervínculo 192" xfId="4370" hidden="1"/>
    <cellStyle name="Hipervínculo 192" xfId="13445" hidden="1"/>
    <cellStyle name="Hipervínculo 192" xfId="18524" hidden="1"/>
    <cellStyle name="Hipervínculo 192" xfId="19374" hidden="1"/>
    <cellStyle name="Hipervínculo 192" xfId="19823" hidden="1"/>
    <cellStyle name="Hipervínculo 192" xfId="20481" hidden="1"/>
    <cellStyle name="Hipervínculo 192" xfId="20886" hidden="1"/>
    <cellStyle name="Hipervínculo 192" xfId="18803" hidden="1"/>
    <cellStyle name="Hipervínculo 192" xfId="15710" hidden="1"/>
    <cellStyle name="Hipervínculo 192" xfId="13613" hidden="1"/>
    <cellStyle name="Hipervínculo 192" xfId="10108" hidden="1"/>
    <cellStyle name="Hipervínculo 192" xfId="6750" hidden="1"/>
    <cellStyle name="Hipervínculo 192" xfId="17981" hidden="1"/>
    <cellStyle name="Hipervínculo 192" xfId="21170" hidden="1"/>
    <cellStyle name="Hipervínculo 192" xfId="21749" hidden="1"/>
    <cellStyle name="Hipervínculo 192" xfId="22154" hidden="1"/>
    <cellStyle name="Hipervínculo 192" xfId="22673" hidden="1"/>
    <cellStyle name="Hipervínculo 192" xfId="23078"/>
    <cellStyle name="Hipervínculo 193" xfId="1757" hidden="1"/>
    <cellStyle name="Hipervínculo 193" xfId="2513" hidden="1"/>
    <cellStyle name="Hipervínculo 193" xfId="4056" hidden="1"/>
    <cellStyle name="Hipervínculo 193" xfId="4901" hidden="1"/>
    <cellStyle name="Hipervínculo 193" xfId="6090" hidden="1"/>
    <cellStyle name="Hipervínculo 193" xfId="7017" hidden="1"/>
    <cellStyle name="Hipervínculo 193" xfId="8711" hidden="1"/>
    <cellStyle name="Hipervínculo 193" xfId="9634" hidden="1"/>
    <cellStyle name="Hipervínculo 193" xfId="10901" hidden="1"/>
    <cellStyle name="Hipervínculo 193" xfId="11793" hidden="1"/>
    <cellStyle name="Hipervínculo 193" xfId="12785" hidden="1"/>
    <cellStyle name="Hipervínculo 193" xfId="13596" hidden="1"/>
    <cellStyle name="Hipervínculo 193" xfId="9951" hidden="1"/>
    <cellStyle name="Hipervínculo 193" xfId="7533" hidden="1"/>
    <cellStyle name="Hipervínculo 193" xfId="5978" hidden="1"/>
    <cellStyle name="Hipervínculo 193" xfId="4157" hidden="1"/>
    <cellStyle name="Hipervínculo 193" xfId="2865" hidden="1"/>
    <cellStyle name="Hipervínculo 193" xfId="214" hidden="1"/>
    <cellStyle name="Hipervínculo 193" xfId="14665" hidden="1"/>
    <cellStyle name="Hipervínculo 193" xfId="15833" hidden="1"/>
    <cellStyle name="Hipervínculo 193" xfId="16579" hidden="1"/>
    <cellStyle name="Hipervínculo 193" xfId="17407" hidden="1"/>
    <cellStyle name="Hipervínculo 193" xfId="18079" hidden="1"/>
    <cellStyle name="Hipervínculo 193" xfId="14999" hidden="1"/>
    <cellStyle name="Hipervínculo 193" xfId="12081" hidden="1"/>
    <cellStyle name="Hipervínculo 193" xfId="9388" hidden="1"/>
    <cellStyle name="Hipervínculo 193" xfId="6464" hidden="1"/>
    <cellStyle name="Hipervínculo 193" xfId="4363" hidden="1"/>
    <cellStyle name="Hipervínculo 193" xfId="13447" hidden="1"/>
    <cellStyle name="Hipervínculo 193" xfId="18526" hidden="1"/>
    <cellStyle name="Hipervínculo 193" xfId="19375" hidden="1"/>
    <cellStyle name="Hipervínculo 193" xfId="19825" hidden="1"/>
    <cellStyle name="Hipervínculo 193" xfId="20482" hidden="1"/>
    <cellStyle name="Hipervínculo 193" xfId="20887" hidden="1"/>
    <cellStyle name="Hipervínculo 193" xfId="18800" hidden="1"/>
    <cellStyle name="Hipervínculo 193" xfId="15704" hidden="1"/>
    <cellStyle name="Hipervínculo 193" xfId="13609" hidden="1"/>
    <cellStyle name="Hipervínculo 193" xfId="10105" hidden="1"/>
    <cellStyle name="Hipervínculo 193" xfId="6744" hidden="1"/>
    <cellStyle name="Hipervínculo 193" xfId="17983" hidden="1"/>
    <cellStyle name="Hipervínculo 193" xfId="21171" hidden="1"/>
    <cellStyle name="Hipervínculo 193" xfId="21750" hidden="1"/>
    <cellStyle name="Hipervínculo 193" xfId="22155" hidden="1"/>
    <cellStyle name="Hipervínculo 193" xfId="22674" hidden="1"/>
    <cellStyle name="Hipervínculo 193" xfId="23079"/>
    <cellStyle name="Hipervínculo 194" xfId="1758" hidden="1"/>
    <cellStyle name="Hipervínculo 194" xfId="2515" hidden="1"/>
    <cellStyle name="Hipervínculo 194" xfId="4057" hidden="1"/>
    <cellStyle name="Hipervínculo 194" xfId="4902" hidden="1"/>
    <cellStyle name="Hipervínculo 194" xfId="6092" hidden="1"/>
    <cellStyle name="Hipervínculo 194" xfId="7018" hidden="1"/>
    <cellStyle name="Hipervínculo 194" xfId="8713" hidden="1"/>
    <cellStyle name="Hipervínculo 194" xfId="9636" hidden="1"/>
    <cellStyle name="Hipervínculo 194" xfId="10902" hidden="1"/>
    <cellStyle name="Hipervínculo 194" xfId="11795" hidden="1"/>
    <cellStyle name="Hipervínculo 194" xfId="12786" hidden="1"/>
    <cellStyle name="Hipervínculo 194" xfId="13598" hidden="1"/>
    <cellStyle name="Hipervínculo 194" xfId="9947" hidden="1"/>
    <cellStyle name="Hipervínculo 194" xfId="7532" hidden="1"/>
    <cellStyle name="Hipervínculo 194" xfId="5975" hidden="1"/>
    <cellStyle name="Hipervínculo 194" xfId="4153" hidden="1"/>
    <cellStyle name="Hipervínculo 194" xfId="2861" hidden="1"/>
    <cellStyle name="Hipervínculo 194" xfId="221" hidden="1"/>
    <cellStyle name="Hipervínculo 194" xfId="14667" hidden="1"/>
    <cellStyle name="Hipervínculo 194" xfId="15834" hidden="1"/>
    <cellStyle name="Hipervínculo 194" xfId="16581" hidden="1"/>
    <cellStyle name="Hipervínculo 194" xfId="17408" hidden="1"/>
    <cellStyle name="Hipervínculo 194" xfId="18080" hidden="1"/>
    <cellStyle name="Hipervínculo 194" xfId="14996" hidden="1"/>
    <cellStyle name="Hipervínculo 194" xfId="12076" hidden="1"/>
    <cellStyle name="Hipervínculo 194" xfId="9382" hidden="1"/>
    <cellStyle name="Hipervínculo 194" xfId="6461" hidden="1"/>
    <cellStyle name="Hipervínculo 194" xfId="4356" hidden="1"/>
    <cellStyle name="Hipervínculo 194" xfId="13449" hidden="1"/>
    <cellStyle name="Hipervínculo 194" xfId="18527" hidden="1"/>
    <cellStyle name="Hipervínculo 194" xfId="19376" hidden="1"/>
    <cellStyle name="Hipervínculo 194" xfId="19827" hidden="1"/>
    <cellStyle name="Hipervínculo 194" xfId="20483" hidden="1"/>
    <cellStyle name="Hipervínculo 194" xfId="20888" hidden="1"/>
    <cellStyle name="Hipervínculo 194" xfId="18797" hidden="1"/>
    <cellStyle name="Hipervínculo 194" xfId="15698" hidden="1"/>
    <cellStyle name="Hipervínculo 194" xfId="13604" hidden="1"/>
    <cellStyle name="Hipervínculo 194" xfId="10102" hidden="1"/>
    <cellStyle name="Hipervínculo 194" xfId="6737" hidden="1"/>
    <cellStyle name="Hipervínculo 194" xfId="17985" hidden="1"/>
    <cellStyle name="Hipervínculo 194" xfId="21172" hidden="1"/>
    <cellStyle name="Hipervínculo 194" xfId="21751" hidden="1"/>
    <cellStyle name="Hipervínculo 194" xfId="22156" hidden="1"/>
    <cellStyle name="Hipervínculo 194" xfId="22675" hidden="1"/>
    <cellStyle name="Hipervínculo 194" xfId="23080"/>
    <cellStyle name="Hipervínculo 195" xfId="1760" hidden="1"/>
    <cellStyle name="Hipervínculo 195" xfId="2517" hidden="1"/>
    <cellStyle name="Hipervínculo 195" xfId="4059" hidden="1"/>
    <cellStyle name="Hipervínculo 195" xfId="4904" hidden="1"/>
    <cellStyle name="Hipervínculo 195" xfId="6094" hidden="1"/>
    <cellStyle name="Hipervínculo 195" xfId="7020" hidden="1"/>
    <cellStyle name="Hipervínculo 195" xfId="8715" hidden="1"/>
    <cellStyle name="Hipervínculo 195" xfId="9637" hidden="1"/>
    <cellStyle name="Hipervínculo 195" xfId="10904" hidden="1"/>
    <cellStyle name="Hipervínculo 195" xfId="11797" hidden="1"/>
    <cellStyle name="Hipervínculo 195" xfId="12787" hidden="1"/>
    <cellStyle name="Hipervínculo 195" xfId="13600" hidden="1"/>
    <cellStyle name="Hipervínculo 195" xfId="9943" hidden="1"/>
    <cellStyle name="Hipervínculo 195" xfId="7531" hidden="1"/>
    <cellStyle name="Hipervínculo 195" xfId="5971" hidden="1"/>
    <cellStyle name="Hipervínculo 195" xfId="4151" hidden="1"/>
    <cellStyle name="Hipervínculo 195" xfId="2858" hidden="1"/>
    <cellStyle name="Hipervínculo 195" xfId="228" hidden="1"/>
    <cellStyle name="Hipervínculo 195" xfId="14669" hidden="1"/>
    <cellStyle name="Hipervínculo 195" xfId="15836" hidden="1"/>
    <cellStyle name="Hipervínculo 195" xfId="16583" hidden="1"/>
    <cellStyle name="Hipervínculo 195" xfId="17409" hidden="1"/>
    <cellStyle name="Hipervínculo 195" xfId="18082" hidden="1"/>
    <cellStyle name="Hipervínculo 195" xfId="14992" hidden="1"/>
    <cellStyle name="Hipervínculo 195" xfId="12073" hidden="1"/>
    <cellStyle name="Hipervínculo 195" xfId="9378" hidden="1"/>
    <cellStyle name="Hipervínculo 195" xfId="6455" hidden="1"/>
    <cellStyle name="Hipervínculo 195" xfId="4349" hidden="1"/>
    <cellStyle name="Hipervínculo 195" xfId="13911" hidden="1"/>
    <cellStyle name="Hipervínculo 195" xfId="18529" hidden="1"/>
    <cellStyle name="Hipervínculo 195" xfId="19377" hidden="1"/>
    <cellStyle name="Hipervínculo 195" xfId="19829" hidden="1"/>
    <cellStyle name="Hipervínculo 195" xfId="20484" hidden="1"/>
    <cellStyle name="Hipervínculo 195" xfId="20889" hidden="1"/>
    <cellStyle name="Hipervínculo 195" xfId="18794" hidden="1"/>
    <cellStyle name="Hipervínculo 195" xfId="15692" hidden="1"/>
    <cellStyle name="Hipervínculo 195" xfId="13599" hidden="1"/>
    <cellStyle name="Hipervínculo 195" xfId="10098" hidden="1"/>
    <cellStyle name="Hipervínculo 195" xfId="6732" hidden="1"/>
    <cellStyle name="Hipervínculo 195" xfId="18363" hidden="1"/>
    <cellStyle name="Hipervínculo 195" xfId="21173" hidden="1"/>
    <cellStyle name="Hipervínculo 195" xfId="21752" hidden="1"/>
    <cellStyle name="Hipervínculo 195" xfId="22157" hidden="1"/>
    <cellStyle name="Hipervínculo 195" xfId="22676" hidden="1"/>
    <cellStyle name="Hipervínculo 195" xfId="23081"/>
    <cellStyle name="Hipervínculo 196" xfId="1762" hidden="1"/>
    <cellStyle name="Hipervínculo 196" xfId="2519" hidden="1"/>
    <cellStyle name="Hipervínculo 196" xfId="4061" hidden="1"/>
    <cellStyle name="Hipervínculo 196" xfId="4905" hidden="1"/>
    <cellStyle name="Hipervínculo 196" xfId="6096" hidden="1"/>
    <cellStyle name="Hipervínculo 196" xfId="7022" hidden="1"/>
    <cellStyle name="Hipervínculo 196" xfId="8716" hidden="1"/>
    <cellStyle name="Hipervínculo 196" xfId="9639" hidden="1"/>
    <cellStyle name="Hipervínculo 196" xfId="10906" hidden="1"/>
    <cellStyle name="Hipervínculo 196" xfId="11799" hidden="1"/>
    <cellStyle name="Hipervínculo 196" xfId="12789" hidden="1"/>
    <cellStyle name="Hipervínculo 196" xfId="13602" hidden="1"/>
    <cellStyle name="Hipervínculo 196" xfId="9940" hidden="1"/>
    <cellStyle name="Hipervínculo 196" xfId="7530" hidden="1"/>
    <cellStyle name="Hipervínculo 196" xfId="5968" hidden="1"/>
    <cellStyle name="Hipervínculo 196" xfId="4147" hidden="1"/>
    <cellStyle name="Hipervínculo 196" xfId="2855" hidden="1"/>
    <cellStyle name="Hipervínculo 196" xfId="233" hidden="1"/>
    <cellStyle name="Hipervínculo 196" xfId="14671" hidden="1"/>
    <cellStyle name="Hipervínculo 196" xfId="15838" hidden="1"/>
    <cellStyle name="Hipervínculo 196" xfId="16585" hidden="1"/>
    <cellStyle name="Hipervínculo 196" xfId="17411" hidden="1"/>
    <cellStyle name="Hipervínculo 196" xfId="18083" hidden="1"/>
    <cellStyle name="Hipervínculo 196" xfId="14989" hidden="1"/>
    <cellStyle name="Hipervínculo 196" xfId="12068" hidden="1"/>
    <cellStyle name="Hipervínculo 196" xfId="9372" hidden="1"/>
    <cellStyle name="Hipervínculo 196" xfId="6450" hidden="1"/>
    <cellStyle name="Hipervínculo 196" xfId="4342" hidden="1"/>
    <cellStyle name="Hipervínculo 196" xfId="13914" hidden="1"/>
    <cellStyle name="Hipervínculo 196" xfId="18531" hidden="1"/>
    <cellStyle name="Hipervínculo 196" xfId="19378" hidden="1"/>
    <cellStyle name="Hipervínculo 196" xfId="19831" hidden="1"/>
    <cellStyle name="Hipervínculo 196" xfId="20485" hidden="1"/>
    <cellStyle name="Hipervínculo 196" xfId="20890" hidden="1"/>
    <cellStyle name="Hipervínculo 196" xfId="18791" hidden="1"/>
    <cellStyle name="Hipervínculo 196" xfId="15686" hidden="1"/>
    <cellStyle name="Hipervínculo 196" xfId="13588" hidden="1"/>
    <cellStyle name="Hipervínculo 196" xfId="10095" hidden="1"/>
    <cellStyle name="Hipervínculo 196" xfId="6727" hidden="1"/>
    <cellStyle name="Hipervínculo 196" xfId="18366" hidden="1"/>
    <cellStyle name="Hipervínculo 196" xfId="21174" hidden="1"/>
    <cellStyle name="Hipervínculo 196" xfId="21753" hidden="1"/>
    <cellStyle name="Hipervínculo 196" xfId="22158" hidden="1"/>
    <cellStyle name="Hipervínculo 196" xfId="22677" hidden="1"/>
    <cellStyle name="Hipervínculo 196" xfId="23082"/>
    <cellStyle name="Hipervínculo 197" xfId="1764" hidden="1"/>
    <cellStyle name="Hipervínculo 197" xfId="2520" hidden="1"/>
    <cellStyle name="Hipervínculo 197" xfId="4063" hidden="1"/>
    <cellStyle name="Hipervínculo 197" xfId="4907" hidden="1"/>
    <cellStyle name="Hipervínculo 197" xfId="6097" hidden="1"/>
    <cellStyle name="Hipervínculo 197" xfId="7024" hidden="1"/>
    <cellStyle name="Hipervínculo 197" xfId="8718" hidden="1"/>
    <cellStyle name="Hipervínculo 197" xfId="9641" hidden="1"/>
    <cellStyle name="Hipervínculo 197" xfId="10908" hidden="1"/>
    <cellStyle name="Hipervínculo 197" xfId="11801" hidden="1"/>
    <cellStyle name="Hipervínculo 197" xfId="12790" hidden="1"/>
    <cellStyle name="Hipervínculo 197" xfId="13603" hidden="1"/>
    <cellStyle name="Hipervínculo 197" xfId="9936" hidden="1"/>
    <cellStyle name="Hipervínculo 197" xfId="7528" hidden="1"/>
    <cellStyle name="Hipervínculo 197" xfId="5964" hidden="1"/>
    <cellStyle name="Hipervínculo 197" xfId="4143" hidden="1"/>
    <cellStyle name="Hipervínculo 197" xfId="2852" hidden="1"/>
    <cellStyle name="Hipervínculo 197" xfId="234" hidden="1"/>
    <cellStyle name="Hipervínculo 197" xfId="14673" hidden="1"/>
    <cellStyle name="Hipervínculo 197" xfId="15839" hidden="1"/>
    <cellStyle name="Hipervínculo 197" xfId="16587" hidden="1"/>
    <cellStyle name="Hipervínculo 197" xfId="17412" hidden="1"/>
    <cellStyle name="Hipervínculo 197" xfId="18085" hidden="1"/>
    <cellStyle name="Hipervínculo 197" xfId="14985" hidden="1"/>
    <cellStyle name="Hipervínculo 197" xfId="12063" hidden="1"/>
    <cellStyle name="Hipervínculo 197" xfId="9367" hidden="1"/>
    <cellStyle name="Hipervínculo 197" xfId="6445" hidden="1"/>
    <cellStyle name="Hipervínculo 197" xfId="4334" hidden="1"/>
    <cellStyle name="Hipervínculo 197" xfId="12287" hidden="1"/>
    <cellStyle name="Hipervínculo 197" xfId="18533" hidden="1"/>
    <cellStyle name="Hipervínculo 197" xfId="19379" hidden="1"/>
    <cellStyle name="Hipervínculo 197" xfId="19833" hidden="1"/>
    <cellStyle name="Hipervínculo 197" xfId="20486" hidden="1"/>
    <cellStyle name="Hipervínculo 197" xfId="20891" hidden="1"/>
    <cellStyle name="Hipervínculo 197" xfId="18788" hidden="1"/>
    <cellStyle name="Hipervínculo 197" xfId="15680" hidden="1"/>
    <cellStyle name="Hipervínculo 197" xfId="13585" hidden="1"/>
    <cellStyle name="Hipervínculo 197" xfId="10092" hidden="1"/>
    <cellStyle name="Hipervínculo 197" xfId="6723" hidden="1"/>
    <cellStyle name="Hipervínculo 197" xfId="17039" hidden="1"/>
    <cellStyle name="Hipervínculo 197" xfId="21175" hidden="1"/>
    <cellStyle name="Hipervínculo 197" xfId="21754" hidden="1"/>
    <cellStyle name="Hipervínculo 197" xfId="22159" hidden="1"/>
    <cellStyle name="Hipervínculo 197" xfId="22678" hidden="1"/>
    <cellStyle name="Hipervínculo 197" xfId="23083"/>
    <cellStyle name="Hipervínculo 198" xfId="1766" hidden="1"/>
    <cellStyle name="Hipervínculo 198" xfId="2522" hidden="1"/>
    <cellStyle name="Hipervínculo 198" xfId="4065" hidden="1"/>
    <cellStyle name="Hipervínculo 198" xfId="4908" hidden="1"/>
    <cellStyle name="Hipervínculo 198" xfId="6099" hidden="1"/>
    <cellStyle name="Hipervínculo 198" xfId="7025" hidden="1"/>
    <cellStyle name="Hipervínculo 198" xfId="8720" hidden="1"/>
    <cellStyle name="Hipervínculo 198" xfId="9642" hidden="1"/>
    <cellStyle name="Hipervínculo 198" xfId="10909" hidden="1"/>
    <cellStyle name="Hipervínculo 198" xfId="11803" hidden="1"/>
    <cellStyle name="Hipervínculo 198" xfId="12792" hidden="1"/>
    <cellStyle name="Hipervínculo 198" xfId="13605" hidden="1"/>
    <cellStyle name="Hipervínculo 198" xfId="9933" hidden="1"/>
    <cellStyle name="Hipervínculo 198" xfId="7526" hidden="1"/>
    <cellStyle name="Hipervínculo 198" xfId="5960" hidden="1"/>
    <cellStyle name="Hipervínculo 198" xfId="4139" hidden="1"/>
    <cellStyle name="Hipervínculo 198" xfId="2849" hidden="1"/>
    <cellStyle name="Hipervínculo 198" xfId="208" hidden="1"/>
    <cellStyle name="Hipervínculo 198" xfId="14675" hidden="1"/>
    <cellStyle name="Hipervínculo 198" xfId="15840" hidden="1"/>
    <cellStyle name="Hipervínculo 198" xfId="16589" hidden="1"/>
    <cellStyle name="Hipervínculo 198" xfId="17414" hidden="1"/>
    <cellStyle name="Hipervínculo 198" xfId="18086" hidden="1"/>
    <cellStyle name="Hipervínculo 198" xfId="14982" hidden="1"/>
    <cellStyle name="Hipervínculo 198" xfId="12060" hidden="1"/>
    <cellStyle name="Hipervínculo 198" xfId="9362" hidden="1"/>
    <cellStyle name="Hipervínculo 198" xfId="6439" hidden="1"/>
    <cellStyle name="Hipervínculo 198" xfId="4325" hidden="1"/>
    <cellStyle name="Hipervínculo 198" xfId="13893" hidden="1"/>
    <cellStyle name="Hipervínculo 198" xfId="18534" hidden="1"/>
    <cellStyle name="Hipervínculo 198" xfId="19380" hidden="1"/>
    <cellStyle name="Hipervínculo 198" xfId="19834" hidden="1"/>
    <cellStyle name="Hipervínculo 198" xfId="20487" hidden="1"/>
    <cellStyle name="Hipervínculo 198" xfId="20892" hidden="1"/>
    <cellStyle name="Hipervínculo 198" xfId="18785" hidden="1"/>
    <cellStyle name="Hipervínculo 198" xfId="15674" hidden="1"/>
    <cellStyle name="Hipervínculo 198" xfId="13570" hidden="1"/>
    <cellStyle name="Hipervínculo 198" xfId="10090" hidden="1"/>
    <cellStyle name="Hipervínculo 198" xfId="6719" hidden="1"/>
    <cellStyle name="Hipervínculo 198" xfId="18347" hidden="1"/>
    <cellStyle name="Hipervínculo 198" xfId="21176" hidden="1"/>
    <cellStyle name="Hipervínculo 198" xfId="21755" hidden="1"/>
    <cellStyle name="Hipervínculo 198" xfId="22160" hidden="1"/>
    <cellStyle name="Hipervínculo 198" xfId="22679" hidden="1"/>
    <cellStyle name="Hipervínculo 198" xfId="23084"/>
    <cellStyle name="Hipervínculo 199" xfId="1768" hidden="1"/>
    <cellStyle name="Hipervínculo 199" xfId="2523" hidden="1"/>
    <cellStyle name="Hipervínculo 199" xfId="4067" hidden="1"/>
    <cellStyle name="Hipervínculo 199" xfId="4909" hidden="1"/>
    <cellStyle name="Hipervínculo 199" xfId="6101" hidden="1"/>
    <cellStyle name="Hipervínculo 199" xfId="7027" hidden="1"/>
    <cellStyle name="Hipervínculo 199" xfId="8722" hidden="1"/>
    <cellStyle name="Hipervínculo 199" xfId="9644" hidden="1"/>
    <cellStyle name="Hipervínculo 199" xfId="10910" hidden="1"/>
    <cellStyle name="Hipervínculo 199" xfId="11805" hidden="1"/>
    <cellStyle name="Hipervínculo 199" xfId="12793" hidden="1"/>
    <cellStyle name="Hipervínculo 199" xfId="13607" hidden="1"/>
    <cellStyle name="Hipervínculo 199" xfId="9929" hidden="1"/>
    <cellStyle name="Hipervínculo 199" xfId="7524" hidden="1"/>
    <cellStyle name="Hipervínculo 199" xfId="5956" hidden="1"/>
    <cellStyle name="Hipervínculo 199" xfId="4135" hidden="1"/>
    <cellStyle name="Hipervínculo 199" xfId="2846" hidden="1"/>
    <cellStyle name="Hipervínculo 199" xfId="215" hidden="1"/>
    <cellStyle name="Hipervínculo 199" xfId="14677" hidden="1"/>
    <cellStyle name="Hipervínculo 199" xfId="15842" hidden="1"/>
    <cellStyle name="Hipervínculo 199" xfId="16591" hidden="1"/>
    <cellStyle name="Hipervínculo 199" xfId="17415" hidden="1"/>
    <cellStyle name="Hipervínculo 199" xfId="18088" hidden="1"/>
    <cellStyle name="Hipervínculo 199" xfId="14978" hidden="1"/>
    <cellStyle name="Hipervínculo 199" xfId="12055" hidden="1"/>
    <cellStyle name="Hipervínculo 199" xfId="9357" hidden="1"/>
    <cellStyle name="Hipervínculo 199" xfId="6436" hidden="1"/>
    <cellStyle name="Hipervínculo 199" xfId="4319" hidden="1"/>
    <cellStyle name="Hipervínculo 199" xfId="13452" hidden="1"/>
    <cellStyle name="Hipervínculo 199" xfId="18536" hidden="1"/>
    <cellStyle name="Hipervínculo 199" xfId="19381" hidden="1"/>
    <cellStyle name="Hipervínculo 199" xfId="19835" hidden="1"/>
    <cellStyle name="Hipervínculo 199" xfId="20488" hidden="1"/>
    <cellStyle name="Hipervínculo 199" xfId="20893" hidden="1"/>
    <cellStyle name="Hipervínculo 199" xfId="18782" hidden="1"/>
    <cellStyle name="Hipervínculo 199" xfId="15668" hidden="1"/>
    <cellStyle name="Hipervínculo 199" xfId="13569" hidden="1"/>
    <cellStyle name="Hipervínculo 199" xfId="10089" hidden="1"/>
    <cellStyle name="Hipervínculo 199" xfId="6712" hidden="1"/>
    <cellStyle name="Hipervínculo 199" xfId="17987" hidden="1"/>
    <cellStyle name="Hipervínculo 199" xfId="21177" hidden="1"/>
    <cellStyle name="Hipervínculo 199" xfId="21756" hidden="1"/>
    <cellStyle name="Hipervínculo 199" xfId="22161" hidden="1"/>
    <cellStyle name="Hipervínculo 199" xfId="22680" hidden="1"/>
    <cellStyle name="Hipervínculo 199" xfId="23085"/>
    <cellStyle name="Hipervínculo 2" xfId="304"/>
    <cellStyle name="Hipervínculo 2 2" xfId="1222"/>
    <cellStyle name="Hipervínculo 20" xfId="566" hidden="1"/>
    <cellStyle name="Hipervínculo 20" xfId="1551" hidden="1"/>
    <cellStyle name="Hipervínculo 20" xfId="2155" hidden="1"/>
    <cellStyle name="Hipervínculo 20" xfId="2238" hidden="1"/>
    <cellStyle name="Hipervínculo 20" xfId="3068" hidden="1"/>
    <cellStyle name="Hipervínculo 20" xfId="3786" hidden="1"/>
    <cellStyle name="Hipervínculo 20" xfId="4523" hidden="1"/>
    <cellStyle name="Hipervínculo 20" xfId="4653" hidden="1"/>
    <cellStyle name="Hipervínculo 20" xfId="3127" hidden="1"/>
    <cellStyle name="Hipervínculo 20" xfId="5828" hidden="1"/>
    <cellStyle name="Hipervínculo 20" xfId="6551" hidden="1"/>
    <cellStyle name="Hipervínculo 20" xfId="6704" hidden="1"/>
    <cellStyle name="Hipervínculo 20" xfId="7730" hidden="1"/>
    <cellStyle name="Hipervínculo 20" xfId="8454" hidden="1"/>
    <cellStyle name="Hipervínculo 20" xfId="9185" hidden="1"/>
    <cellStyle name="Hipervínculo 20" xfId="9332" hidden="1"/>
    <cellStyle name="Hipervínculo 20" xfId="7903" hidden="1"/>
    <cellStyle name="Hipervínculo 20" xfId="10648" hidden="1"/>
    <cellStyle name="Hipervínculo 20" xfId="11375" hidden="1"/>
    <cellStyle name="Hipervínculo 20" xfId="11531" hidden="1"/>
    <cellStyle name="Hipervínculo 20" xfId="8141" hidden="1"/>
    <cellStyle name="Hipervínculo 20" xfId="12609" hidden="1"/>
    <cellStyle name="Hipervínculo 20" xfId="13178" hidden="1"/>
    <cellStyle name="Hipervínculo 20" xfId="13319" hidden="1"/>
    <cellStyle name="Hipervínculo 20" xfId="11763" hidden="1"/>
    <cellStyle name="Hipervínculo 20" xfId="10525" hidden="1"/>
    <cellStyle name="Hipervínculo 20" xfId="10319" hidden="1"/>
    <cellStyle name="Hipervínculo 20" xfId="8905" hidden="1"/>
    <cellStyle name="Hipervínculo 20" xfId="7843" hidden="1"/>
    <cellStyle name="Hipervínculo 20" xfId="6836" hidden="1"/>
    <cellStyle name="Hipervínculo 20" xfId="6628" hidden="1"/>
    <cellStyle name="Hipervínculo 20" xfId="8729" hidden="1"/>
    <cellStyle name="Hipervínculo 20" xfId="4615" hidden="1"/>
    <cellStyle name="Hipervínculo 20" xfId="3355" hidden="1"/>
    <cellStyle name="Hipervínculo 20" xfId="3196" hidden="1"/>
    <cellStyle name="Hipervínculo 20" xfId="1765" hidden="1"/>
    <cellStyle name="Hipervínculo 20" xfId="690" hidden="1"/>
    <cellStyle name="Hipervínculo 20" xfId="14317" hidden="1"/>
    <cellStyle name="Hipervínculo 20" xfId="14410" hidden="1"/>
    <cellStyle name="Hipervínculo 20" xfId="1418" hidden="1"/>
    <cellStyle name="Hipervínculo 20" xfId="15607" hidden="1"/>
    <cellStyle name="Hipervínculo 20" xfId="16231" hidden="1"/>
    <cellStyle name="Hipervínculo 20" xfId="16349" hidden="1"/>
    <cellStyle name="Hipervínculo 20" xfId="1066" hidden="1"/>
    <cellStyle name="Hipervínculo 20" xfId="17219" hidden="1"/>
    <cellStyle name="Hipervínculo 20" xfId="17782" hidden="1"/>
    <cellStyle name="Hipervínculo 20" xfId="17874" hidden="1"/>
    <cellStyle name="Hipervínculo 20" xfId="16567" hidden="1"/>
    <cellStyle name="Hipervínculo 20" xfId="15515" hidden="1"/>
    <cellStyle name="Hipervínculo 20" xfId="15327" hidden="1"/>
    <cellStyle name="Hipervínculo 20" xfId="14073" hidden="1"/>
    <cellStyle name="Hipervínculo 20" xfId="12355" hidden="1"/>
    <cellStyle name="Hipervínculo 20" xfId="10384" hidden="1"/>
    <cellStyle name="Hipervínculo 20" xfId="10190" hidden="1"/>
    <cellStyle name="Hipervínculo 20" xfId="13930" hidden="1"/>
    <cellStyle name="Hipervínculo 20" xfId="7115" hidden="1"/>
    <cellStyle name="Hipervínculo 20" xfId="5289" hidden="1"/>
    <cellStyle name="Hipervínculo 20" xfId="5066" hidden="1"/>
    <cellStyle name="Hipervínculo 20" xfId="2428" hidden="1"/>
    <cellStyle name="Hipervínculo 20" xfId="918" hidden="1"/>
    <cellStyle name="Hipervínculo 20" xfId="11359" hidden="1"/>
    <cellStyle name="Hipervínculo 20" xfId="12293" hidden="1"/>
    <cellStyle name="Hipervínculo 20" xfId="2192" hidden="1"/>
    <cellStyle name="Hipervínculo 20" xfId="19208" hidden="1"/>
    <cellStyle name="Hipervínculo 20" xfId="19641" hidden="1"/>
    <cellStyle name="Hipervínculo 20" xfId="19693" hidden="1"/>
    <cellStyle name="Hipervínculo 20" xfId="1384" hidden="1"/>
    <cellStyle name="Hipervínculo 20" xfId="20333" hidden="1"/>
    <cellStyle name="Hipervínculo 20" xfId="20748" hidden="1"/>
    <cellStyle name="Hipervínculo 20" xfId="20800" hidden="1"/>
    <cellStyle name="Hipervínculo 20" xfId="19815" hidden="1"/>
    <cellStyle name="Hipervínculo 20" xfId="19121" hidden="1"/>
    <cellStyle name="Hipervínculo 20" xfId="18994" hidden="1"/>
    <cellStyle name="Hipervínculo 20" xfId="17575" hidden="1"/>
    <cellStyle name="Hipervínculo 20" xfId="16437" hidden="1"/>
    <cellStyle name="Hipervínculo 20" xfId="14678" hidden="1"/>
    <cellStyle name="Hipervínculo 20" xfId="14377" hidden="1"/>
    <cellStyle name="Hipervínculo 20" xfId="17447" hidden="1"/>
    <cellStyle name="Hipervínculo 20" xfId="11020" hidden="1"/>
    <cellStyle name="Hipervínculo 20" xfId="8187" hidden="1"/>
    <cellStyle name="Hipervínculo 20" xfId="8120" hidden="1"/>
    <cellStyle name="Hipervínculo 20" xfId="3492" hidden="1"/>
    <cellStyle name="Hipervínculo 20" xfId="1158" hidden="1"/>
    <cellStyle name="Hipervínculo 20" xfId="16249" hidden="1"/>
    <cellStyle name="Hipervínculo 20" xfId="17045" hidden="1"/>
    <cellStyle name="Hipervínculo 20" xfId="2974" hidden="1"/>
    <cellStyle name="Hipervínculo 20" xfId="21601" hidden="1"/>
    <cellStyle name="Hipervínculo 20" xfId="22016" hidden="1"/>
    <cellStyle name="Hipervínculo 20" xfId="22068" hidden="1"/>
    <cellStyle name="Hipervínculo 20" xfId="2180" hidden="1"/>
    <cellStyle name="Hipervínculo 20" xfId="22525" hidden="1"/>
    <cellStyle name="Hipervínculo 20" xfId="22940" hidden="1"/>
    <cellStyle name="Hipervínculo 20" xfId="22992"/>
    <cellStyle name="Hipervínculo 200" xfId="1770" hidden="1"/>
    <cellStyle name="Hipervínculo 200" xfId="2525" hidden="1"/>
    <cellStyle name="Hipervínculo 200" xfId="4069" hidden="1"/>
    <cellStyle name="Hipervínculo 200" xfId="4911" hidden="1"/>
    <cellStyle name="Hipervínculo 200" xfId="6103" hidden="1"/>
    <cellStyle name="Hipervínculo 200" xfId="7029" hidden="1"/>
    <cellStyle name="Hipervínculo 200" xfId="8724" hidden="1"/>
    <cellStyle name="Hipervínculo 200" xfId="9646" hidden="1"/>
    <cellStyle name="Hipervínculo 200" xfId="10912" hidden="1"/>
    <cellStyle name="Hipervínculo 200" xfId="11807" hidden="1"/>
    <cellStyle name="Hipervínculo 200" xfId="12795" hidden="1"/>
    <cellStyle name="Hipervínculo 200" xfId="13608" hidden="1"/>
    <cellStyle name="Hipervínculo 200" xfId="9925" hidden="1"/>
    <cellStyle name="Hipervínculo 200" xfId="7523" hidden="1"/>
    <cellStyle name="Hipervínculo 200" xfId="5953" hidden="1"/>
    <cellStyle name="Hipervínculo 200" xfId="4131" hidden="1"/>
    <cellStyle name="Hipervínculo 200" xfId="2842" hidden="1"/>
    <cellStyle name="Hipervínculo 200" xfId="222" hidden="1"/>
    <cellStyle name="Hipervínculo 200" xfId="14679" hidden="1"/>
    <cellStyle name="Hipervínculo 200" xfId="15844" hidden="1"/>
    <cellStyle name="Hipervínculo 200" xfId="16593" hidden="1"/>
    <cellStyle name="Hipervínculo 200" xfId="17416" hidden="1"/>
    <cellStyle name="Hipervínculo 200" xfId="18090" hidden="1"/>
    <cellStyle name="Hipervínculo 200" xfId="14975" hidden="1"/>
    <cellStyle name="Hipervínculo 200" xfId="12051" hidden="1"/>
    <cellStyle name="Hipervínculo 200" xfId="9352" hidden="1"/>
    <cellStyle name="Hipervínculo 200" xfId="6430" hidden="1"/>
    <cellStyle name="Hipervínculo 200" xfId="4312" hidden="1"/>
    <cellStyle name="Hipervínculo 200" xfId="13454" hidden="1"/>
    <cellStyle name="Hipervínculo 200" xfId="18537" hidden="1"/>
    <cellStyle name="Hipervínculo 200" xfId="19382" hidden="1"/>
    <cellStyle name="Hipervínculo 200" xfId="19837" hidden="1"/>
    <cellStyle name="Hipervínculo 200" xfId="20489" hidden="1"/>
    <cellStyle name="Hipervínculo 200" xfId="20894" hidden="1"/>
    <cellStyle name="Hipervínculo 200" xfId="18779" hidden="1"/>
    <cellStyle name="Hipervínculo 200" xfId="15620" hidden="1"/>
    <cellStyle name="Hipervínculo 200" xfId="13568" hidden="1"/>
    <cellStyle name="Hipervínculo 200" xfId="10086" hidden="1"/>
    <cellStyle name="Hipervínculo 200" xfId="6707" hidden="1"/>
    <cellStyle name="Hipervínculo 200" xfId="17988" hidden="1"/>
    <cellStyle name="Hipervínculo 200" xfId="21178" hidden="1"/>
    <cellStyle name="Hipervínculo 200" xfId="21757" hidden="1"/>
    <cellStyle name="Hipervínculo 200" xfId="22162" hidden="1"/>
    <cellStyle name="Hipervínculo 200" xfId="22681" hidden="1"/>
    <cellStyle name="Hipervínculo 200" xfId="23086"/>
    <cellStyle name="Hipervínculo 201" xfId="1772" hidden="1"/>
    <cellStyle name="Hipervínculo 201" xfId="2527" hidden="1"/>
    <cellStyle name="Hipervínculo 201" xfId="4071" hidden="1"/>
    <cellStyle name="Hipervínculo 201" xfId="4912" hidden="1"/>
    <cellStyle name="Hipervínculo 201" xfId="6105" hidden="1"/>
    <cellStyle name="Hipervínculo 201" xfId="7031" hidden="1"/>
    <cellStyle name="Hipervínculo 201" xfId="8726" hidden="1"/>
    <cellStyle name="Hipervínculo 201" xfId="9648" hidden="1"/>
    <cellStyle name="Hipervínculo 201" xfId="10914" hidden="1"/>
    <cellStyle name="Hipervínculo 201" xfId="11808" hidden="1"/>
    <cellStyle name="Hipervínculo 201" xfId="12796" hidden="1"/>
    <cellStyle name="Hipervínculo 201" xfId="13610" hidden="1"/>
    <cellStyle name="Hipervínculo 201" xfId="9921" hidden="1"/>
    <cellStyle name="Hipervínculo 201" xfId="7521" hidden="1"/>
    <cellStyle name="Hipervínculo 201" xfId="5949" hidden="1"/>
    <cellStyle name="Hipervínculo 201" xfId="4127" hidden="1"/>
    <cellStyle name="Hipervínculo 201" xfId="2839" hidden="1"/>
    <cellStyle name="Hipervínculo 201" xfId="209" hidden="1"/>
    <cellStyle name="Hipervínculo 201" xfId="14681" hidden="1"/>
    <cellStyle name="Hipervínculo 201" xfId="15845" hidden="1"/>
    <cellStyle name="Hipervínculo 201" xfId="16595" hidden="1"/>
    <cellStyle name="Hipervínculo 201" xfId="17417" hidden="1"/>
    <cellStyle name="Hipervínculo 201" xfId="18092" hidden="1"/>
    <cellStyle name="Hipervínculo 201" xfId="14971" hidden="1"/>
    <cellStyle name="Hipervínculo 201" xfId="12049" hidden="1"/>
    <cellStyle name="Hipervínculo 201" xfId="9348" hidden="1"/>
    <cellStyle name="Hipervínculo 201" xfId="6425" hidden="1"/>
    <cellStyle name="Hipervínculo 201" xfId="4306" hidden="1"/>
    <cellStyle name="Hipervínculo 201" xfId="13456" hidden="1"/>
    <cellStyle name="Hipervínculo 201" xfId="18538" hidden="1"/>
    <cellStyle name="Hipervínculo 201" xfId="19383" hidden="1"/>
    <cellStyle name="Hipervínculo 201" xfId="19839" hidden="1"/>
    <cellStyle name="Hipervínculo 201" xfId="20490" hidden="1"/>
    <cellStyle name="Hipervínculo 201" xfId="20895" hidden="1"/>
    <cellStyle name="Hipervínculo 201" xfId="18776" hidden="1"/>
    <cellStyle name="Hipervínculo 201" xfId="15611" hidden="1"/>
    <cellStyle name="Hipervínculo 201" xfId="13567" hidden="1"/>
    <cellStyle name="Hipervínculo 201" xfId="10085" hidden="1"/>
    <cellStyle name="Hipervínculo 201" xfId="6702" hidden="1"/>
    <cellStyle name="Hipervínculo 201" xfId="17990" hidden="1"/>
    <cellStyle name="Hipervínculo 201" xfId="21179" hidden="1"/>
    <cellStyle name="Hipervínculo 201" xfId="21758" hidden="1"/>
    <cellStyle name="Hipervínculo 201" xfId="22163" hidden="1"/>
    <cellStyle name="Hipervínculo 201" xfId="22682" hidden="1"/>
    <cellStyle name="Hipervínculo 201" xfId="23087"/>
    <cellStyle name="Hipervínculo 202" xfId="1775" hidden="1"/>
    <cellStyle name="Hipervínculo 202" xfId="2529" hidden="1"/>
    <cellStyle name="Hipervínculo 202" xfId="4073" hidden="1"/>
    <cellStyle name="Hipervínculo 202" xfId="4914" hidden="1"/>
    <cellStyle name="Hipervínculo 202" xfId="6107" hidden="1"/>
    <cellStyle name="Hipervínculo 202" xfId="7034" hidden="1"/>
    <cellStyle name="Hipervínculo 202" xfId="8728" hidden="1"/>
    <cellStyle name="Hipervínculo 202" xfId="9650" hidden="1"/>
    <cellStyle name="Hipervínculo 202" xfId="10916" hidden="1"/>
    <cellStyle name="Hipervínculo 202" xfId="11810" hidden="1"/>
    <cellStyle name="Hipervínculo 202" xfId="12798" hidden="1"/>
    <cellStyle name="Hipervínculo 202" xfId="13612" hidden="1"/>
    <cellStyle name="Hipervínculo 202" xfId="9916" hidden="1"/>
    <cellStyle name="Hipervínculo 202" xfId="7518" hidden="1"/>
    <cellStyle name="Hipervínculo 202" xfId="5943" hidden="1"/>
    <cellStyle name="Hipervínculo 202" xfId="4123" hidden="1"/>
    <cellStyle name="Hipervínculo 202" xfId="2834" hidden="1"/>
    <cellStyle name="Hipervínculo 202" xfId="219" hidden="1"/>
    <cellStyle name="Hipervínculo 202" xfId="14683" hidden="1"/>
    <cellStyle name="Hipervínculo 202" xfId="15847" hidden="1"/>
    <cellStyle name="Hipervínculo 202" xfId="16598" hidden="1"/>
    <cellStyle name="Hipervínculo 202" xfId="17419" hidden="1"/>
    <cellStyle name="Hipervínculo 202" xfId="18093" hidden="1"/>
    <cellStyle name="Hipervínculo 202" xfId="14966" hidden="1"/>
    <cellStyle name="Hipervínculo 202" xfId="12041" hidden="1"/>
    <cellStyle name="Hipervínculo 202" xfId="9337" hidden="1"/>
    <cellStyle name="Hipervínculo 202" xfId="6416" hidden="1"/>
    <cellStyle name="Hipervínculo 202" xfId="4293" hidden="1"/>
    <cellStyle name="Hipervínculo 202" xfId="13459" hidden="1"/>
    <cellStyle name="Hipervínculo 202" xfId="18540" hidden="1"/>
    <cellStyle name="Hipervínculo 202" xfId="19384" hidden="1"/>
    <cellStyle name="Hipervínculo 202" xfId="19842" hidden="1"/>
    <cellStyle name="Hipervínculo 202" xfId="20491" hidden="1"/>
    <cellStyle name="Hipervínculo 202" xfId="20896" hidden="1"/>
    <cellStyle name="Hipervínculo 202" xfId="18772" hidden="1"/>
    <cellStyle name="Hipervínculo 202" xfId="15603" hidden="1"/>
    <cellStyle name="Hipervínculo 202" xfId="13562" hidden="1"/>
    <cellStyle name="Hipervínculo 202" xfId="10079" hidden="1"/>
    <cellStyle name="Hipervínculo 202" xfId="6694" hidden="1"/>
    <cellStyle name="Hipervínculo 202" xfId="17993" hidden="1"/>
    <cellStyle name="Hipervínculo 202" xfId="21180" hidden="1"/>
    <cellStyle name="Hipervínculo 202" xfId="21759" hidden="1"/>
    <cellStyle name="Hipervínculo 202" xfId="22164" hidden="1"/>
    <cellStyle name="Hipervínculo 202" xfId="22683" hidden="1"/>
    <cellStyle name="Hipervínculo 202" xfId="23088"/>
    <cellStyle name="Hipervínculo 203" xfId="1777" hidden="1"/>
    <cellStyle name="Hipervínculo 203" xfId="2531" hidden="1"/>
    <cellStyle name="Hipervínculo 203" xfId="4075" hidden="1"/>
    <cellStyle name="Hipervínculo 203" xfId="4915" hidden="1"/>
    <cellStyle name="Hipervínculo 203" xfId="6109" hidden="1"/>
    <cellStyle name="Hipervínculo 203" xfId="7036" hidden="1"/>
    <cellStyle name="Hipervínculo 203" xfId="8730" hidden="1"/>
    <cellStyle name="Hipervínculo 203" xfId="9652" hidden="1"/>
    <cellStyle name="Hipervínculo 203" xfId="10918" hidden="1"/>
    <cellStyle name="Hipervínculo 203" xfId="11812" hidden="1"/>
    <cellStyle name="Hipervínculo 203" xfId="12800" hidden="1"/>
    <cellStyle name="Hipervínculo 203" xfId="13614" hidden="1"/>
    <cellStyle name="Hipervínculo 203" xfId="9912" hidden="1"/>
    <cellStyle name="Hipervínculo 203" xfId="7516" hidden="1"/>
    <cellStyle name="Hipervínculo 203" xfId="5939" hidden="1"/>
    <cellStyle name="Hipervínculo 203" xfId="4119" hidden="1"/>
    <cellStyle name="Hipervínculo 203" xfId="2831" hidden="1"/>
    <cellStyle name="Hipervínculo 203" xfId="226" hidden="1"/>
    <cellStyle name="Hipervínculo 203" xfId="14685" hidden="1"/>
    <cellStyle name="Hipervínculo 203" xfId="15849" hidden="1"/>
    <cellStyle name="Hipervínculo 203" xfId="16600" hidden="1"/>
    <cellStyle name="Hipervínculo 203" xfId="17420" hidden="1"/>
    <cellStyle name="Hipervínculo 203" xfId="18094" hidden="1"/>
    <cellStyle name="Hipervínculo 203" xfId="14963" hidden="1"/>
    <cellStyle name="Hipervínculo 203" xfId="12036" hidden="1"/>
    <cellStyle name="Hipervínculo 203" xfId="9333" hidden="1"/>
    <cellStyle name="Hipervínculo 203" xfId="6410" hidden="1"/>
    <cellStyle name="Hipervínculo 203" xfId="4284" hidden="1"/>
    <cellStyle name="Hipervínculo 203" xfId="13462" hidden="1"/>
    <cellStyle name="Hipervínculo 203" xfId="18541" hidden="1"/>
    <cellStyle name="Hipervínculo 203" xfId="19385" hidden="1"/>
    <cellStyle name="Hipervínculo 203" xfId="19844" hidden="1"/>
    <cellStyle name="Hipervínculo 203" xfId="20492" hidden="1"/>
    <cellStyle name="Hipervínculo 203" xfId="20897" hidden="1"/>
    <cellStyle name="Hipervínculo 203" xfId="18769" hidden="1"/>
    <cellStyle name="Hipervínculo 203" xfId="15587" hidden="1"/>
    <cellStyle name="Hipervínculo 203" xfId="13560" hidden="1"/>
    <cellStyle name="Hipervínculo 203" xfId="10077" hidden="1"/>
    <cellStyle name="Hipervínculo 203" xfId="6690" hidden="1"/>
    <cellStyle name="Hipervínculo 203" xfId="17994" hidden="1"/>
    <cellStyle name="Hipervínculo 203" xfId="21181" hidden="1"/>
    <cellStyle name="Hipervínculo 203" xfId="21760" hidden="1"/>
    <cellStyle name="Hipervínculo 203" xfId="22165" hidden="1"/>
    <cellStyle name="Hipervínculo 203" xfId="22684" hidden="1"/>
    <cellStyle name="Hipervínculo 203" xfId="23089"/>
    <cellStyle name="Hipervínculo 204" xfId="1779" hidden="1"/>
    <cellStyle name="Hipervínculo 204" xfId="2533" hidden="1"/>
    <cellStyle name="Hipervínculo 204" xfId="4077" hidden="1"/>
    <cellStyle name="Hipervínculo 204" xfId="4916" hidden="1"/>
    <cellStyle name="Hipervínculo 204" xfId="6111" hidden="1"/>
    <cellStyle name="Hipervínculo 204" xfId="7038" hidden="1"/>
    <cellStyle name="Hipervínculo 204" xfId="8732" hidden="1"/>
    <cellStyle name="Hipervínculo 204" xfId="9654" hidden="1"/>
    <cellStyle name="Hipervínculo 204" xfId="10920" hidden="1"/>
    <cellStyle name="Hipervínculo 204" xfId="11814" hidden="1"/>
    <cellStyle name="Hipervínculo 204" xfId="12801" hidden="1"/>
    <cellStyle name="Hipervínculo 204" xfId="13616" hidden="1"/>
    <cellStyle name="Hipervínculo 204" xfId="9909" hidden="1"/>
    <cellStyle name="Hipervínculo 204" xfId="7515" hidden="1"/>
    <cellStyle name="Hipervínculo 204" xfId="5935" hidden="1"/>
    <cellStyle name="Hipervínculo 204" xfId="4115" hidden="1"/>
    <cellStyle name="Hipervínculo 204" xfId="2828" hidden="1"/>
    <cellStyle name="Hipervínculo 204" xfId="213" hidden="1"/>
    <cellStyle name="Hipervínculo 204" xfId="14687" hidden="1"/>
    <cellStyle name="Hipervínculo 204" xfId="15850" hidden="1"/>
    <cellStyle name="Hipervínculo 204" xfId="16602" hidden="1"/>
    <cellStyle name="Hipervínculo 204" xfId="17421" hidden="1"/>
    <cellStyle name="Hipervínculo 204" xfId="18095" hidden="1"/>
    <cellStyle name="Hipervínculo 204" xfId="14959" hidden="1"/>
    <cellStyle name="Hipervínculo 204" xfId="12033" hidden="1"/>
    <cellStyle name="Hipervínculo 204" xfId="9326" hidden="1"/>
    <cellStyle name="Hipervínculo 204" xfId="6405" hidden="1"/>
    <cellStyle name="Hipervínculo 204" xfId="4277" hidden="1"/>
    <cellStyle name="Hipervínculo 204" xfId="13464" hidden="1"/>
    <cellStyle name="Hipervínculo 204" xfId="18542" hidden="1"/>
    <cellStyle name="Hipervínculo 204" xfId="19386" hidden="1"/>
    <cellStyle name="Hipervínculo 204" xfId="19846" hidden="1"/>
    <cellStyle name="Hipervínculo 204" xfId="20493" hidden="1"/>
    <cellStyle name="Hipervínculo 204" xfId="20898" hidden="1"/>
    <cellStyle name="Hipervínculo 204" xfId="18766" hidden="1"/>
    <cellStyle name="Hipervínculo 204" xfId="15572" hidden="1"/>
    <cellStyle name="Hipervínculo 204" xfId="13559" hidden="1"/>
    <cellStyle name="Hipervínculo 204" xfId="10074" hidden="1"/>
    <cellStyle name="Hipervínculo 204" xfId="6684" hidden="1"/>
    <cellStyle name="Hipervínculo 204" xfId="17996" hidden="1"/>
    <cellStyle name="Hipervínculo 204" xfId="21182" hidden="1"/>
    <cellStyle name="Hipervínculo 204" xfId="21761" hidden="1"/>
    <cellStyle name="Hipervínculo 204" xfId="22166" hidden="1"/>
    <cellStyle name="Hipervínculo 204" xfId="22685" hidden="1"/>
    <cellStyle name="Hipervínculo 204" xfId="23090"/>
    <cellStyle name="Hipervínculo 205" xfId="1780" hidden="1"/>
    <cellStyle name="Hipervínculo 205" xfId="2535" hidden="1"/>
    <cellStyle name="Hipervínculo 205" xfId="4079" hidden="1"/>
    <cellStyle name="Hipervínculo 205" xfId="4918" hidden="1"/>
    <cellStyle name="Hipervínculo 205" xfId="6113" hidden="1"/>
    <cellStyle name="Hipervínculo 205" xfId="7039" hidden="1"/>
    <cellStyle name="Hipervínculo 205" xfId="8734" hidden="1"/>
    <cellStyle name="Hipervínculo 205" xfId="9656" hidden="1"/>
    <cellStyle name="Hipervínculo 205" xfId="10922" hidden="1"/>
    <cellStyle name="Hipervínculo 205" xfId="11816" hidden="1"/>
    <cellStyle name="Hipervínculo 205" xfId="12803" hidden="1"/>
    <cellStyle name="Hipervínculo 205" xfId="13617" hidden="1"/>
    <cellStyle name="Hipervínculo 205" xfId="9905" hidden="1"/>
    <cellStyle name="Hipervínculo 205" xfId="7513" hidden="1"/>
    <cellStyle name="Hipervínculo 205" xfId="5931" hidden="1"/>
    <cellStyle name="Hipervínculo 205" xfId="4111" hidden="1"/>
    <cellStyle name="Hipervínculo 205" xfId="2825" hidden="1"/>
    <cellStyle name="Hipervínculo 205" xfId="220" hidden="1"/>
    <cellStyle name="Hipervínculo 205" xfId="14689" hidden="1"/>
    <cellStyle name="Hipervínculo 205" xfId="15851" hidden="1"/>
    <cellStyle name="Hipervínculo 205" xfId="16604" hidden="1"/>
    <cellStyle name="Hipervínculo 205" xfId="17422" hidden="1"/>
    <cellStyle name="Hipervínculo 205" xfId="18096" hidden="1"/>
    <cellStyle name="Hipervínculo 205" xfId="14956" hidden="1"/>
    <cellStyle name="Hipervínculo 205" xfId="12029" hidden="1"/>
    <cellStyle name="Hipervínculo 205" xfId="9321" hidden="1"/>
    <cellStyle name="Hipervínculo 205" xfId="6397" hidden="1"/>
    <cellStyle name="Hipervínculo 205" xfId="4270" hidden="1"/>
    <cellStyle name="Hipervínculo 205" xfId="13467" hidden="1"/>
    <cellStyle name="Hipervínculo 205" xfId="18543" hidden="1"/>
    <cellStyle name="Hipervínculo 205" xfId="19387" hidden="1"/>
    <cellStyle name="Hipervínculo 205" xfId="19848" hidden="1"/>
    <cellStyle name="Hipervínculo 205" xfId="20494" hidden="1"/>
    <cellStyle name="Hipervínculo 205" xfId="20899" hidden="1"/>
    <cellStyle name="Hipervínculo 205" xfId="18763" hidden="1"/>
    <cellStyle name="Hipervínculo 205" xfId="15558" hidden="1"/>
    <cellStyle name="Hipervínculo 205" xfId="13558" hidden="1"/>
    <cellStyle name="Hipervínculo 205" xfId="10071" hidden="1"/>
    <cellStyle name="Hipervínculo 205" xfId="6679" hidden="1"/>
    <cellStyle name="Hipervínculo 205" xfId="17997" hidden="1"/>
    <cellStyle name="Hipervínculo 205" xfId="21183" hidden="1"/>
    <cellStyle name="Hipervínculo 205" xfId="21762" hidden="1"/>
    <cellStyle name="Hipervínculo 205" xfId="22167" hidden="1"/>
    <cellStyle name="Hipervínculo 205" xfId="22686" hidden="1"/>
    <cellStyle name="Hipervínculo 205" xfId="23091"/>
    <cellStyle name="Hipervínculo 206" xfId="1782" hidden="1"/>
    <cellStyle name="Hipervínculo 206" xfId="2537" hidden="1"/>
    <cellStyle name="Hipervínculo 206" xfId="4080" hidden="1"/>
    <cellStyle name="Hipervínculo 206" xfId="4919" hidden="1"/>
    <cellStyle name="Hipervínculo 206" xfId="6115" hidden="1"/>
    <cellStyle name="Hipervínculo 206" xfId="7041" hidden="1"/>
    <cellStyle name="Hipervínculo 206" xfId="8736" hidden="1"/>
    <cellStyle name="Hipervínculo 206" xfId="9658" hidden="1"/>
    <cellStyle name="Hipervínculo 206" xfId="10923" hidden="1"/>
    <cellStyle name="Hipervínculo 206" xfId="11817" hidden="1"/>
    <cellStyle name="Hipervínculo 206" xfId="12804" hidden="1"/>
    <cellStyle name="Hipervínculo 206" xfId="13619" hidden="1"/>
    <cellStyle name="Hipervínculo 206" xfId="9901" hidden="1"/>
    <cellStyle name="Hipervínculo 206" xfId="7512" hidden="1"/>
    <cellStyle name="Hipervínculo 206" xfId="5927" hidden="1"/>
    <cellStyle name="Hipervínculo 206" xfId="4107" hidden="1"/>
    <cellStyle name="Hipervínculo 206" xfId="2821" hidden="1"/>
    <cellStyle name="Hipervínculo 206" xfId="227" hidden="1"/>
    <cellStyle name="Hipervínculo 206" xfId="14691" hidden="1"/>
    <cellStyle name="Hipervínculo 206" xfId="15853" hidden="1"/>
    <cellStyle name="Hipervínculo 206" xfId="16606" hidden="1"/>
    <cellStyle name="Hipervínculo 206" xfId="17423" hidden="1"/>
    <cellStyle name="Hipervínculo 206" xfId="18097" hidden="1"/>
    <cellStyle name="Hipervínculo 206" xfId="14952" hidden="1"/>
    <cellStyle name="Hipervínculo 206" xfId="12020" hidden="1"/>
    <cellStyle name="Hipervínculo 206" xfId="9316" hidden="1"/>
    <cellStyle name="Hipervínculo 206" xfId="6390" hidden="1"/>
    <cellStyle name="Hipervínculo 206" xfId="4262" hidden="1"/>
    <cellStyle name="Hipervínculo 206" xfId="13469" hidden="1"/>
    <cellStyle name="Hipervínculo 206" xfId="18545" hidden="1"/>
    <cellStyle name="Hipervínculo 206" xfId="19388" hidden="1"/>
    <cellStyle name="Hipervínculo 206" xfId="19850" hidden="1"/>
    <cellStyle name="Hipervínculo 206" xfId="20495" hidden="1"/>
    <cellStyle name="Hipervínculo 206" xfId="20900" hidden="1"/>
    <cellStyle name="Hipervínculo 206" xfId="18760" hidden="1"/>
    <cellStyle name="Hipervínculo 206" xfId="15522" hidden="1"/>
    <cellStyle name="Hipervínculo 206" xfId="13554" hidden="1"/>
    <cellStyle name="Hipervínculo 206" xfId="10067" hidden="1"/>
    <cellStyle name="Hipervínculo 206" xfId="6674" hidden="1"/>
    <cellStyle name="Hipervínculo 206" xfId="17998" hidden="1"/>
    <cellStyle name="Hipervínculo 206" xfId="21184" hidden="1"/>
    <cellStyle name="Hipervínculo 206" xfId="21763" hidden="1"/>
    <cellStyle name="Hipervínculo 206" xfId="22168" hidden="1"/>
    <cellStyle name="Hipervínculo 206" xfId="22687" hidden="1"/>
    <cellStyle name="Hipervínculo 206" xfId="23092"/>
    <cellStyle name="Hipervínculo 207" xfId="1783" hidden="1"/>
    <cellStyle name="Hipervínculo 207" xfId="2539" hidden="1"/>
    <cellStyle name="Hipervínculo 207" xfId="4082" hidden="1"/>
    <cellStyle name="Hipervínculo 207" xfId="4920" hidden="1"/>
    <cellStyle name="Hipervínculo 207" xfId="6116" hidden="1"/>
    <cellStyle name="Hipervínculo 207" xfId="7043" hidden="1"/>
    <cellStyle name="Hipervínculo 207" xfId="8737" hidden="1"/>
    <cellStyle name="Hipervínculo 207" xfId="9660" hidden="1"/>
    <cellStyle name="Hipervínculo 207" xfId="10925" hidden="1"/>
    <cellStyle name="Hipervínculo 207" xfId="11819" hidden="1"/>
    <cellStyle name="Hipervínculo 207" xfId="12806" hidden="1"/>
    <cellStyle name="Hipervínculo 207" xfId="13621" hidden="1"/>
    <cellStyle name="Hipervínculo 207" xfId="9898" hidden="1"/>
    <cellStyle name="Hipervínculo 207" xfId="7510" hidden="1"/>
    <cellStyle name="Hipervínculo 207" xfId="5924" hidden="1"/>
    <cellStyle name="Hipervínculo 207" xfId="4103" hidden="1"/>
    <cellStyle name="Hipervínculo 207" xfId="2818" hidden="1"/>
    <cellStyle name="Hipervínculo 207" xfId="13927" hidden="1"/>
    <cellStyle name="Hipervínculo 207" xfId="14693" hidden="1"/>
    <cellStyle name="Hipervínculo 207" xfId="15854" hidden="1"/>
    <cellStyle name="Hipervínculo 207" xfId="16608" hidden="1"/>
    <cellStyle name="Hipervínculo 207" xfId="17424" hidden="1"/>
    <cellStyle name="Hipervínculo 207" xfId="18098" hidden="1"/>
    <cellStyle name="Hipervínculo 207" xfId="14949" hidden="1"/>
    <cellStyle name="Hipervínculo 207" xfId="12007" hidden="1"/>
    <cellStyle name="Hipervínculo 207" xfId="9314" hidden="1"/>
    <cellStyle name="Hipervínculo 207" xfId="6384" hidden="1"/>
    <cellStyle name="Hipervínculo 207" xfId="4254" hidden="1"/>
    <cellStyle name="Hipervínculo 207" xfId="13472" hidden="1"/>
    <cellStyle name="Hipervínculo 207" xfId="18547" hidden="1"/>
    <cellStyle name="Hipervínculo 207" xfId="19389" hidden="1"/>
    <cellStyle name="Hipervínculo 207" xfId="19851" hidden="1"/>
    <cellStyle name="Hipervínculo 207" xfId="20496" hidden="1"/>
    <cellStyle name="Hipervínculo 207" xfId="20901" hidden="1"/>
    <cellStyle name="Hipervínculo 207" xfId="18757" hidden="1"/>
    <cellStyle name="Hipervínculo 207" xfId="15470" hidden="1"/>
    <cellStyle name="Hipervínculo 207" xfId="13552" hidden="1"/>
    <cellStyle name="Hipervínculo 207" xfId="10064" hidden="1"/>
    <cellStyle name="Hipervínculo 207" xfId="6669" hidden="1"/>
    <cellStyle name="Hipervínculo 207" xfId="18000" hidden="1"/>
    <cellStyle name="Hipervínculo 207" xfId="21185" hidden="1"/>
    <cellStyle name="Hipervínculo 207" xfId="21764" hidden="1"/>
    <cellStyle name="Hipervínculo 207" xfId="22169" hidden="1"/>
    <cellStyle name="Hipervínculo 207" xfId="22688" hidden="1"/>
    <cellStyle name="Hipervínculo 207" xfId="23093"/>
    <cellStyle name="Hipervínculo 208" xfId="1785" hidden="1"/>
    <cellStyle name="Hipervínculo 208" xfId="2541" hidden="1"/>
    <cellStyle name="Hipervínculo 208" xfId="4084" hidden="1"/>
    <cellStyle name="Hipervínculo 208" xfId="4922" hidden="1"/>
    <cellStyle name="Hipervínculo 208" xfId="6118" hidden="1"/>
    <cellStyle name="Hipervínculo 208" xfId="7045" hidden="1"/>
    <cellStyle name="Hipervínculo 208" xfId="8739" hidden="1"/>
    <cellStyle name="Hipervínculo 208" xfId="9661" hidden="1"/>
    <cellStyle name="Hipervínculo 208" xfId="10927" hidden="1"/>
    <cellStyle name="Hipervínculo 208" xfId="11821" hidden="1"/>
    <cellStyle name="Hipervínculo 208" xfId="12807" hidden="1"/>
    <cellStyle name="Hipervínculo 208" xfId="13622" hidden="1"/>
    <cellStyle name="Hipervínculo 208" xfId="9894" hidden="1"/>
    <cellStyle name="Hipervínculo 208" xfId="7508" hidden="1"/>
    <cellStyle name="Hipervínculo 208" xfId="5920" hidden="1"/>
    <cellStyle name="Hipervínculo 208" xfId="4100" hidden="1"/>
    <cellStyle name="Hipervínculo 208" xfId="2814" hidden="1"/>
    <cellStyle name="Hipervínculo 208" xfId="13928" hidden="1"/>
    <cellStyle name="Hipervínculo 208" xfId="14695" hidden="1"/>
    <cellStyle name="Hipervínculo 208" xfId="15855" hidden="1"/>
    <cellStyle name="Hipervínculo 208" xfId="16610" hidden="1"/>
    <cellStyle name="Hipervínculo 208" xfId="17426" hidden="1"/>
    <cellStyle name="Hipervínculo 208" xfId="18099" hidden="1"/>
    <cellStyle name="Hipervínculo 208" xfId="14945" hidden="1"/>
    <cellStyle name="Hipervínculo 208" xfId="11999" hidden="1"/>
    <cellStyle name="Hipervínculo 208" xfId="9310" hidden="1"/>
    <cellStyle name="Hipervínculo 208" xfId="6381" hidden="1"/>
    <cellStyle name="Hipervínculo 208" xfId="4249" hidden="1"/>
    <cellStyle name="Hipervínculo 208" xfId="13473" hidden="1"/>
    <cellStyle name="Hipervínculo 208" xfId="18548" hidden="1"/>
    <cellStyle name="Hipervínculo 208" xfId="19390" hidden="1"/>
    <cellStyle name="Hipervínculo 208" xfId="19852" hidden="1"/>
    <cellStyle name="Hipervínculo 208" xfId="20497" hidden="1"/>
    <cellStyle name="Hipervínculo 208" xfId="20902" hidden="1"/>
    <cellStyle name="Hipervínculo 208" xfId="18754" hidden="1"/>
    <cellStyle name="Hipervínculo 208" xfId="15465" hidden="1"/>
    <cellStyle name="Hipervínculo 208" xfId="13549" hidden="1"/>
    <cellStyle name="Hipervínculo 208" xfId="10062" hidden="1"/>
    <cellStyle name="Hipervínculo 208" xfId="6662" hidden="1"/>
    <cellStyle name="Hipervínculo 208" xfId="18001" hidden="1"/>
    <cellStyle name="Hipervínculo 208" xfId="21186" hidden="1"/>
    <cellStyle name="Hipervínculo 208" xfId="21765" hidden="1"/>
    <cellStyle name="Hipervínculo 208" xfId="22170" hidden="1"/>
    <cellStyle name="Hipervínculo 208" xfId="22689" hidden="1"/>
    <cellStyle name="Hipervínculo 208" xfId="23094"/>
    <cellStyle name="Hipervínculo 209" xfId="1787" hidden="1"/>
    <cellStyle name="Hipervínculo 209" xfId="2543" hidden="1"/>
    <cellStyle name="Hipervínculo 209" xfId="4086" hidden="1"/>
    <cellStyle name="Hipervínculo 209" xfId="4923" hidden="1"/>
    <cellStyle name="Hipervínculo 209" xfId="6119" hidden="1"/>
    <cellStyle name="Hipervínculo 209" xfId="7047" hidden="1"/>
    <cellStyle name="Hipervínculo 209" xfId="8741" hidden="1"/>
    <cellStyle name="Hipervínculo 209" xfId="9663" hidden="1"/>
    <cellStyle name="Hipervínculo 209" xfId="10929" hidden="1"/>
    <cellStyle name="Hipervínculo 209" xfId="11823" hidden="1"/>
    <cellStyle name="Hipervínculo 209" xfId="12809" hidden="1"/>
    <cellStyle name="Hipervínculo 209" xfId="13624" hidden="1"/>
    <cellStyle name="Hipervínculo 209" xfId="9889" hidden="1"/>
    <cellStyle name="Hipervínculo 209" xfId="7507" hidden="1"/>
    <cellStyle name="Hipervínculo 209" xfId="5916" hidden="1"/>
    <cellStyle name="Hipervínculo 209" xfId="4097" hidden="1"/>
    <cellStyle name="Hipervínculo 209" xfId="2810" hidden="1"/>
    <cellStyle name="Hipervínculo 209" xfId="13929" hidden="1"/>
    <cellStyle name="Hipervínculo 209" xfId="14697" hidden="1"/>
    <cellStyle name="Hipervínculo 209" xfId="15857" hidden="1"/>
    <cellStyle name="Hipervínculo 209" xfId="16612" hidden="1"/>
    <cellStyle name="Hipervínculo 209" xfId="17427" hidden="1"/>
    <cellStyle name="Hipervínculo 209" xfId="18100" hidden="1"/>
    <cellStyle name="Hipervínculo 209" xfId="14942" hidden="1"/>
    <cellStyle name="Hipervínculo 209" xfId="11995" hidden="1"/>
    <cellStyle name="Hipervínculo 209" xfId="9308" hidden="1"/>
    <cellStyle name="Hipervínculo 209" xfId="6373" hidden="1"/>
    <cellStyle name="Hipervínculo 209" xfId="4242" hidden="1"/>
    <cellStyle name="Hipervínculo 209" xfId="13475" hidden="1"/>
    <cellStyle name="Hipervínculo 209" xfId="18550" hidden="1"/>
    <cellStyle name="Hipervínculo 209" xfId="19391" hidden="1"/>
    <cellStyle name="Hipervínculo 209" xfId="19853" hidden="1"/>
    <cellStyle name="Hipervínculo 209" xfId="20498" hidden="1"/>
    <cellStyle name="Hipervínculo 209" xfId="20903" hidden="1"/>
    <cellStyle name="Hipervínculo 209" xfId="18751" hidden="1"/>
    <cellStyle name="Hipervínculo 209" xfId="15463" hidden="1"/>
    <cellStyle name="Hipervínculo 209" xfId="13548" hidden="1"/>
    <cellStyle name="Hipervínculo 209" xfId="10059" hidden="1"/>
    <cellStyle name="Hipervínculo 209" xfId="6656" hidden="1"/>
    <cellStyle name="Hipervínculo 209" xfId="18003" hidden="1"/>
    <cellStyle name="Hipervínculo 209" xfId="21187" hidden="1"/>
    <cellStyle name="Hipervínculo 209" xfId="21766" hidden="1"/>
    <cellStyle name="Hipervínculo 209" xfId="22171" hidden="1"/>
    <cellStyle name="Hipervínculo 209" xfId="22690" hidden="1"/>
    <cellStyle name="Hipervínculo 209" xfId="23095"/>
    <cellStyle name="Hipervínculo 21" xfId="476" hidden="1"/>
    <cellStyle name="Hipervínculo 21" xfId="1484" hidden="1"/>
    <cellStyle name="Hipervínculo 21" xfId="1348" hidden="1"/>
    <cellStyle name="Hipervínculo 21" xfId="2369" hidden="1"/>
    <cellStyle name="Hipervínculo 21" xfId="3019" hidden="1"/>
    <cellStyle name="Hipervínculo 21" xfId="3705" hidden="1"/>
    <cellStyle name="Hipervínculo 21" xfId="3540" hidden="1"/>
    <cellStyle name="Hipervínculo 21" xfId="4806" hidden="1"/>
    <cellStyle name="Hipervínculo 21" xfId="3220" hidden="1"/>
    <cellStyle name="Hipervínculo 21" xfId="5747" hidden="1"/>
    <cellStyle name="Hipervínculo 21" xfId="5583" hidden="1"/>
    <cellStyle name="Hipervínculo 21" xfId="6869" hidden="1"/>
    <cellStyle name="Hipervínculo 21" xfId="7673" hidden="1"/>
    <cellStyle name="Hipervínculo 21" xfId="8374" hidden="1"/>
    <cellStyle name="Hipervínculo 21" xfId="8214" hidden="1"/>
    <cellStyle name="Hipervínculo 21" xfId="9499" hidden="1"/>
    <cellStyle name="Hipervínculo 21" xfId="8083" hidden="1"/>
    <cellStyle name="Hipervínculo 21" xfId="10566" hidden="1"/>
    <cellStyle name="Hipervínculo 21" xfId="10399" hidden="1"/>
    <cellStyle name="Hipervínculo 21" xfId="11650" hidden="1"/>
    <cellStyle name="Hipervínculo 21" xfId="10173" hidden="1"/>
    <cellStyle name="Hipervínculo 21" xfId="12545" hidden="1"/>
    <cellStyle name="Hipervínculo 21" xfId="12417" hidden="1"/>
    <cellStyle name="Hipervínculo 21" xfId="13471" hidden="1"/>
    <cellStyle name="Hipervínculo 21" xfId="11917" hidden="1"/>
    <cellStyle name="Hipervínculo 21" xfId="12205" hidden="1"/>
    <cellStyle name="Hipervínculo 21" xfId="10174" hidden="1"/>
    <cellStyle name="Hipervínculo 21" xfId="9015" hidden="1"/>
    <cellStyle name="Hipervínculo 21" xfId="7937" hidden="1"/>
    <cellStyle name="Hipervínculo 21" xfId="8103" hidden="1"/>
    <cellStyle name="Hipervínculo 21" xfId="6283" hidden="1"/>
    <cellStyle name="Hipervínculo 21" xfId="8482" hidden="1"/>
    <cellStyle name="Hipervínculo 21" xfId="4712" hidden="1"/>
    <cellStyle name="Hipervínculo 21" xfId="4863" hidden="1"/>
    <cellStyle name="Hipervínculo 21" xfId="2975" hidden="1"/>
    <cellStyle name="Hipervínculo 21" xfId="1878" hidden="1"/>
    <cellStyle name="Hipervínculo 21" xfId="768" hidden="1"/>
    <cellStyle name="Hipervínculo 21" xfId="923" hidden="1"/>
    <cellStyle name="Hipervínculo 21" xfId="14535" hidden="1"/>
    <cellStyle name="Hipervínculo 21" xfId="1161" hidden="1"/>
    <cellStyle name="Hipervínculo 21" xfId="15528" hidden="1"/>
    <cellStyle name="Hipervínculo 21" xfId="15383" hidden="1"/>
    <cellStyle name="Hipervínculo 21" xfId="16451" hidden="1"/>
    <cellStyle name="Hipervínculo 21" xfId="15187" hidden="1"/>
    <cellStyle name="Hipervínculo 21" xfId="17154" hidden="1"/>
    <cellStyle name="Hipervínculo 21" xfId="17065" hidden="1"/>
    <cellStyle name="Hipervínculo 21" xfId="17995" hidden="1"/>
    <cellStyle name="Hipervínculo 21" xfId="16721" hidden="1"/>
    <cellStyle name="Hipervínculo 21" xfId="16998" hidden="1"/>
    <cellStyle name="Hipervínculo 21" xfId="15196" hidden="1"/>
    <cellStyle name="Hipervínculo 21" xfId="14176" hidden="1"/>
    <cellStyle name="Hipervínculo 21" xfId="12429" hidden="1"/>
    <cellStyle name="Hipervínculo 21" xfId="12697" hidden="1"/>
    <cellStyle name="Hipervínculo 21" xfId="9837" hidden="1"/>
    <cellStyle name="Hipervínculo 21" xfId="13663" hidden="1"/>
    <cellStyle name="Hipervínculo 21" xfId="7433" hidden="1"/>
    <cellStyle name="Hipervínculo 21" xfId="7809" hidden="1"/>
    <cellStyle name="Hipervínculo 21" xfId="4830" hidden="1"/>
    <cellStyle name="Hipervínculo 21" xfId="2613" hidden="1"/>
    <cellStyle name="Hipervínculo 21" xfId="999" hidden="1"/>
    <cellStyle name="Hipervínculo 21" xfId="1139" hidden="1"/>
    <cellStyle name="Hipervínculo 21" xfId="18428" hidden="1"/>
    <cellStyle name="Hipervínculo 21" xfId="1645" hidden="1"/>
    <cellStyle name="Hipervínculo 21" xfId="19133" hidden="1"/>
    <cellStyle name="Hipervínculo 21" xfId="19017" hidden="1"/>
    <cellStyle name="Hipervínculo 21" xfId="19752" hidden="1"/>
    <cellStyle name="Hipervínculo 21" xfId="18921" hidden="1"/>
    <cellStyle name="Hipervínculo 21" xfId="20276" hidden="1"/>
    <cellStyle name="Hipervínculo 21" xfId="20199" hidden="1"/>
    <cellStyle name="Hipervínculo 21" xfId="20859" hidden="1"/>
    <cellStyle name="Hipervínculo 21" xfId="19950" hidden="1"/>
    <cellStyle name="Hipervínculo 21" xfId="20180" hidden="1"/>
    <cellStyle name="Hipervínculo 21" xfId="18926" hidden="1"/>
    <cellStyle name="Hipervínculo 21" xfId="17671" hidden="1"/>
    <cellStyle name="Hipervínculo 21" xfId="16663" hidden="1"/>
    <cellStyle name="Hipervínculo 21" xfId="17029" hidden="1"/>
    <cellStyle name="Hipervínculo 21" xfId="13981" hidden="1"/>
    <cellStyle name="Hipervínculo 21" xfId="17274" hidden="1"/>
    <cellStyle name="Hipervínculo 21" xfId="11420" hidden="1"/>
    <cellStyle name="Hipervínculo 21" xfId="11704" hidden="1"/>
    <cellStyle name="Hipervínculo 21" xfId="7714" hidden="1"/>
    <cellStyle name="Hipervínculo 21" xfId="3980" hidden="1"/>
    <cellStyle name="Hipervínculo 21" xfId="1290" hidden="1"/>
    <cellStyle name="Hipervínculo 21" xfId="1631" hidden="1"/>
    <cellStyle name="Hipervínculo 21" xfId="21143" hidden="1"/>
    <cellStyle name="Hipervínculo 21" xfId="2295" hidden="1"/>
    <cellStyle name="Hipervínculo 21" xfId="21544" hidden="1"/>
    <cellStyle name="Hipervínculo 21" xfId="21467" hidden="1"/>
    <cellStyle name="Hipervínculo 21" xfId="22127" hidden="1"/>
    <cellStyle name="Hipervínculo 21" xfId="21448" hidden="1"/>
    <cellStyle name="Hipervínculo 21" xfId="22468" hidden="1"/>
    <cellStyle name="Hipervínculo 21" xfId="22391" hidden="1"/>
    <cellStyle name="Hipervínculo 21" xfId="23051"/>
    <cellStyle name="Hipervínculo 210" xfId="1788" hidden="1"/>
    <cellStyle name="Hipervínculo 210" xfId="2545" hidden="1"/>
    <cellStyle name="Hipervínculo 210" xfId="4088" hidden="1"/>
    <cellStyle name="Hipervínculo 210" xfId="4925" hidden="1"/>
    <cellStyle name="Hipervínculo 210" xfId="6121" hidden="1"/>
    <cellStyle name="Hipervínculo 210" xfId="7049" hidden="1"/>
    <cellStyle name="Hipervínculo 210" xfId="8743" hidden="1"/>
    <cellStyle name="Hipervínculo 210" xfId="9665" hidden="1"/>
    <cellStyle name="Hipervínculo 210" xfId="10931" hidden="1"/>
    <cellStyle name="Hipervínculo 210" xfId="11824" hidden="1"/>
    <cellStyle name="Hipervínculo 210" xfId="12810" hidden="1"/>
    <cellStyle name="Hipervínculo 210" xfId="13626" hidden="1"/>
    <cellStyle name="Hipervínculo 210" xfId="9888" hidden="1"/>
    <cellStyle name="Hipervínculo 210" xfId="7506" hidden="1"/>
    <cellStyle name="Hipervínculo 210" xfId="5913" hidden="1"/>
    <cellStyle name="Hipervínculo 210" xfId="4093" hidden="1"/>
    <cellStyle name="Hipervínculo 210" xfId="2807" hidden="1"/>
    <cellStyle name="Hipervínculo 210" xfId="13931" hidden="1"/>
    <cellStyle name="Hipervínculo 210" xfId="14699" hidden="1"/>
    <cellStyle name="Hipervínculo 210" xfId="15859" hidden="1"/>
    <cellStyle name="Hipervínculo 210" xfId="16614" hidden="1"/>
    <cellStyle name="Hipervínculo 210" xfId="17428" hidden="1"/>
    <cellStyle name="Hipervínculo 210" xfId="18101" hidden="1"/>
    <cellStyle name="Hipervínculo 210" xfId="14938" hidden="1"/>
    <cellStyle name="Hipervínculo 210" xfId="11978" hidden="1"/>
    <cellStyle name="Hipervínculo 210" xfId="9305" hidden="1"/>
    <cellStyle name="Hipervínculo 210" xfId="6368" hidden="1"/>
    <cellStyle name="Hipervínculo 210" xfId="4234" hidden="1"/>
    <cellStyle name="Hipervínculo 210" xfId="13477" hidden="1"/>
    <cellStyle name="Hipervínculo 210" xfId="18552" hidden="1"/>
    <cellStyle name="Hipervínculo 210" xfId="19392" hidden="1"/>
    <cellStyle name="Hipervínculo 210" xfId="19855" hidden="1"/>
    <cellStyle name="Hipervínculo 210" xfId="20499" hidden="1"/>
    <cellStyle name="Hipervínculo 210" xfId="20904" hidden="1"/>
    <cellStyle name="Hipervínculo 210" xfId="18748" hidden="1"/>
    <cellStyle name="Hipervínculo 210" xfId="15462" hidden="1"/>
    <cellStyle name="Hipervínculo 210" xfId="13546" hidden="1"/>
    <cellStyle name="Hipervínculo 210" xfId="10056" hidden="1"/>
    <cellStyle name="Hipervínculo 210" xfId="6651" hidden="1"/>
    <cellStyle name="Hipervínculo 210" xfId="18004" hidden="1"/>
    <cellStyle name="Hipervínculo 210" xfId="21188" hidden="1"/>
    <cellStyle name="Hipervínculo 210" xfId="21767" hidden="1"/>
    <cellStyle name="Hipervínculo 210" xfId="22172" hidden="1"/>
    <cellStyle name="Hipervínculo 210" xfId="22691" hidden="1"/>
    <cellStyle name="Hipervínculo 210" xfId="23096"/>
    <cellStyle name="Hipervínculo 211" xfId="1790" hidden="1"/>
    <cellStyle name="Hipervínculo 211" xfId="2547" hidden="1"/>
    <cellStyle name="Hipervínculo 211" xfId="4090" hidden="1"/>
    <cellStyle name="Hipervínculo 211" xfId="4926" hidden="1"/>
    <cellStyle name="Hipervínculo 211" xfId="6123" hidden="1"/>
    <cellStyle name="Hipervínculo 211" xfId="7051" hidden="1"/>
    <cellStyle name="Hipervínculo 211" xfId="8745" hidden="1"/>
    <cellStyle name="Hipervínculo 211" xfId="9667" hidden="1"/>
    <cellStyle name="Hipervínculo 211" xfId="10933" hidden="1"/>
    <cellStyle name="Hipervínculo 211" xfId="11826" hidden="1"/>
    <cellStyle name="Hipervínculo 211" xfId="12812" hidden="1"/>
    <cellStyle name="Hipervínculo 211" xfId="13627" hidden="1"/>
    <cellStyle name="Hipervínculo 211" xfId="9884" hidden="1"/>
    <cellStyle name="Hipervínculo 211" xfId="7505" hidden="1"/>
    <cellStyle name="Hipervínculo 211" xfId="5909" hidden="1"/>
    <cellStyle name="Hipervínculo 211" xfId="4089" hidden="1"/>
    <cellStyle name="Hipervínculo 211" xfId="2804" hidden="1"/>
    <cellStyle name="Hipervínculo 211" xfId="13933" hidden="1"/>
    <cellStyle name="Hipervínculo 211" xfId="14701" hidden="1"/>
    <cellStyle name="Hipervínculo 211" xfId="15860" hidden="1"/>
    <cellStyle name="Hipervínculo 211" xfId="16615" hidden="1"/>
    <cellStyle name="Hipervínculo 211" xfId="17430" hidden="1"/>
    <cellStyle name="Hipervínculo 211" xfId="18102" hidden="1"/>
    <cellStyle name="Hipervínculo 211" xfId="14935" hidden="1"/>
    <cellStyle name="Hipervínculo 211" xfId="11967" hidden="1"/>
    <cellStyle name="Hipervínculo 211" xfId="9303" hidden="1"/>
    <cellStyle name="Hipervínculo 211" xfId="6362" hidden="1"/>
    <cellStyle name="Hipervínculo 211" xfId="4225" hidden="1"/>
    <cellStyle name="Hipervínculo 211" xfId="13479" hidden="1"/>
    <cellStyle name="Hipervínculo 211" xfId="18554" hidden="1"/>
    <cellStyle name="Hipervínculo 211" xfId="19393" hidden="1"/>
    <cellStyle name="Hipervínculo 211" xfId="19856" hidden="1"/>
    <cellStyle name="Hipervínculo 211" xfId="20500" hidden="1"/>
    <cellStyle name="Hipervínculo 211" xfId="20905" hidden="1"/>
    <cellStyle name="Hipervínculo 211" xfId="18745" hidden="1"/>
    <cellStyle name="Hipervínculo 211" xfId="15457" hidden="1"/>
    <cellStyle name="Hipervínculo 211" xfId="13544" hidden="1"/>
    <cellStyle name="Hipervínculo 211" xfId="10053" hidden="1"/>
    <cellStyle name="Hipervínculo 211" xfId="6646" hidden="1"/>
    <cellStyle name="Hipervínculo 211" xfId="18005" hidden="1"/>
    <cellStyle name="Hipervínculo 211" xfId="21189" hidden="1"/>
    <cellStyle name="Hipervínculo 211" xfId="21768" hidden="1"/>
    <cellStyle name="Hipervínculo 211" xfId="22173" hidden="1"/>
    <cellStyle name="Hipervínculo 211" xfId="22692" hidden="1"/>
    <cellStyle name="Hipervínculo 211" xfId="23097"/>
    <cellStyle name="Hipervínculo 212" xfId="1792" hidden="1"/>
    <cellStyle name="Hipervínculo 212" xfId="2549" hidden="1"/>
    <cellStyle name="Hipervínculo 212" xfId="4092" hidden="1"/>
    <cellStyle name="Hipervínculo 212" xfId="4927" hidden="1"/>
    <cellStyle name="Hipervínculo 212" xfId="6124" hidden="1"/>
    <cellStyle name="Hipervínculo 212" xfId="7053" hidden="1"/>
    <cellStyle name="Hipervínculo 212" xfId="8747" hidden="1"/>
    <cellStyle name="Hipervínculo 212" xfId="9668" hidden="1"/>
    <cellStyle name="Hipervínculo 212" xfId="10935" hidden="1"/>
    <cellStyle name="Hipervínculo 212" xfId="11828" hidden="1"/>
    <cellStyle name="Hipervínculo 212" xfId="12813" hidden="1"/>
    <cellStyle name="Hipervínculo 212" xfId="13629" hidden="1"/>
    <cellStyle name="Hipervínculo 212" xfId="9880" hidden="1"/>
    <cellStyle name="Hipervínculo 212" xfId="7503" hidden="1"/>
    <cellStyle name="Hipervínculo 212" xfId="5905" hidden="1"/>
    <cellStyle name="Hipervínculo 212" xfId="4085" hidden="1"/>
    <cellStyle name="Hipervínculo 212" xfId="2801" hidden="1"/>
    <cellStyle name="Hipervínculo 212" xfId="13934" hidden="1"/>
    <cellStyle name="Hipervínculo 212" xfId="14703" hidden="1"/>
    <cellStyle name="Hipervínculo 212" xfId="15861" hidden="1"/>
    <cellStyle name="Hipervínculo 212" xfId="16617" hidden="1"/>
    <cellStyle name="Hipervínculo 212" xfId="17431" hidden="1"/>
    <cellStyle name="Hipervínculo 212" xfId="18103" hidden="1"/>
    <cellStyle name="Hipervínculo 212" xfId="14931" hidden="1"/>
    <cellStyle name="Hipervínculo 212" xfId="11951" hidden="1"/>
    <cellStyle name="Hipervínculo 212" xfId="9300" hidden="1"/>
    <cellStyle name="Hipervínculo 212" xfId="6357" hidden="1"/>
    <cellStyle name="Hipervínculo 212" xfId="4219" hidden="1"/>
    <cellStyle name="Hipervínculo 212" xfId="13480" hidden="1"/>
    <cellStyle name="Hipervínculo 212" xfId="18556" hidden="1"/>
    <cellStyle name="Hipervínculo 212" xfId="19394" hidden="1"/>
    <cellStyle name="Hipervínculo 212" xfId="19858" hidden="1"/>
    <cellStyle name="Hipervínculo 212" xfId="20501" hidden="1"/>
    <cellStyle name="Hipervínculo 212" xfId="20906" hidden="1"/>
    <cellStyle name="Hipervínculo 212" xfId="18742" hidden="1"/>
    <cellStyle name="Hipervínculo 212" xfId="15455" hidden="1"/>
    <cellStyle name="Hipervínculo 212" xfId="13541" hidden="1"/>
    <cellStyle name="Hipervínculo 212" xfId="10050" hidden="1"/>
    <cellStyle name="Hipervínculo 212" xfId="6640" hidden="1"/>
    <cellStyle name="Hipervínculo 212" xfId="18006" hidden="1"/>
    <cellStyle name="Hipervínculo 212" xfId="21190" hidden="1"/>
    <cellStyle name="Hipervínculo 212" xfId="21769" hidden="1"/>
    <cellStyle name="Hipervínculo 212" xfId="22174" hidden="1"/>
    <cellStyle name="Hipervínculo 212" xfId="22693" hidden="1"/>
    <cellStyle name="Hipervínculo 212" xfId="23098"/>
    <cellStyle name="Hipervínculo 213" xfId="1794" hidden="1"/>
    <cellStyle name="Hipervínculo 213" xfId="2551" hidden="1"/>
    <cellStyle name="Hipervínculo 213" xfId="4094" hidden="1"/>
    <cellStyle name="Hipervínculo 213" xfId="4928" hidden="1"/>
    <cellStyle name="Hipervínculo 213" xfId="6126" hidden="1"/>
    <cellStyle name="Hipervínculo 213" xfId="7055" hidden="1"/>
    <cellStyle name="Hipervínculo 213" xfId="8748" hidden="1"/>
    <cellStyle name="Hipervínculo 213" xfId="9670" hidden="1"/>
    <cellStyle name="Hipervínculo 213" xfId="10937" hidden="1"/>
    <cellStyle name="Hipervínculo 213" xfId="11830" hidden="1"/>
    <cellStyle name="Hipervínculo 213" xfId="12815" hidden="1"/>
    <cellStyle name="Hipervínculo 213" xfId="13630" hidden="1"/>
    <cellStyle name="Hipervínculo 213" xfId="9876" hidden="1"/>
    <cellStyle name="Hipervínculo 213" xfId="7502" hidden="1"/>
    <cellStyle name="Hipervínculo 213" xfId="5901" hidden="1"/>
    <cellStyle name="Hipervínculo 213" xfId="4081" hidden="1"/>
    <cellStyle name="Hipervínculo 213" xfId="2798" hidden="1"/>
    <cellStyle name="Hipervínculo 213" xfId="13936" hidden="1"/>
    <cellStyle name="Hipervínculo 213" xfId="14705" hidden="1"/>
    <cellStyle name="Hipervínculo 213" xfId="15863" hidden="1"/>
    <cellStyle name="Hipervínculo 213" xfId="16619" hidden="1"/>
    <cellStyle name="Hipervínculo 213" xfId="17433" hidden="1"/>
    <cellStyle name="Hipervínculo 213" xfId="18104" hidden="1"/>
    <cellStyle name="Hipervínculo 213" xfId="14928" hidden="1"/>
    <cellStyle name="Hipervínculo 213" xfId="11932" hidden="1"/>
    <cellStyle name="Hipervínculo 213" xfId="9297" hidden="1"/>
    <cellStyle name="Hipervínculo 213" xfId="6349" hidden="1"/>
    <cellStyle name="Hipervínculo 213" xfId="4210" hidden="1"/>
    <cellStyle name="Hipervínculo 213" xfId="13483" hidden="1"/>
    <cellStyle name="Hipervínculo 213" xfId="18557" hidden="1"/>
    <cellStyle name="Hipervínculo 213" xfId="19395" hidden="1"/>
    <cellStyle name="Hipervínculo 213" xfId="19859" hidden="1"/>
    <cellStyle name="Hipervínculo 213" xfId="20502" hidden="1"/>
    <cellStyle name="Hipervínculo 213" xfId="20907" hidden="1"/>
    <cellStyle name="Hipervínculo 213" xfId="18739" hidden="1"/>
    <cellStyle name="Hipervínculo 213" xfId="15454" hidden="1"/>
    <cellStyle name="Hipervínculo 213" xfId="13540" hidden="1"/>
    <cellStyle name="Hipervínculo 213" xfId="10046" hidden="1"/>
    <cellStyle name="Hipervínculo 213" xfId="6636" hidden="1"/>
    <cellStyle name="Hipervínculo 213" xfId="18007" hidden="1"/>
    <cellStyle name="Hipervínculo 213" xfId="21191" hidden="1"/>
    <cellStyle name="Hipervínculo 213" xfId="21770" hidden="1"/>
    <cellStyle name="Hipervínculo 213" xfId="22175" hidden="1"/>
    <cellStyle name="Hipervínculo 213" xfId="22694" hidden="1"/>
    <cellStyle name="Hipervínculo 213" xfId="23099"/>
    <cellStyle name="Hipervínculo 214" xfId="1795" hidden="1"/>
    <cellStyle name="Hipervínculo 214" xfId="2553" hidden="1"/>
    <cellStyle name="Hipervínculo 214" xfId="4096" hidden="1"/>
    <cellStyle name="Hipervínculo 214" xfId="4930" hidden="1"/>
    <cellStyle name="Hipervínculo 214" xfId="6128" hidden="1"/>
    <cellStyle name="Hipervínculo 214" xfId="7057" hidden="1"/>
    <cellStyle name="Hipervínculo 214" xfId="8750" hidden="1"/>
    <cellStyle name="Hipervínculo 214" xfId="9672" hidden="1"/>
    <cellStyle name="Hipervínculo 214" xfId="10938" hidden="1"/>
    <cellStyle name="Hipervínculo 214" xfId="11832" hidden="1"/>
    <cellStyle name="Hipervínculo 214" xfId="12817" hidden="1"/>
    <cellStyle name="Hipervínculo 214" xfId="13632" hidden="1"/>
    <cellStyle name="Hipervínculo 214" xfId="9873" hidden="1"/>
    <cellStyle name="Hipervínculo 214" xfId="7500" hidden="1"/>
    <cellStyle name="Hipervínculo 214" xfId="5897" hidden="1"/>
    <cellStyle name="Hipervínculo 214" xfId="4078" hidden="1"/>
    <cellStyle name="Hipervínculo 214" xfId="2795" hidden="1"/>
    <cellStyle name="Hipervínculo 214" xfId="13937" hidden="1"/>
    <cellStyle name="Hipervínculo 214" xfId="14707" hidden="1"/>
    <cellStyle name="Hipervínculo 214" xfId="15864" hidden="1"/>
    <cellStyle name="Hipervínculo 214" xfId="16621" hidden="1"/>
    <cellStyle name="Hipervínculo 214" xfId="17434" hidden="1"/>
    <cellStyle name="Hipervínculo 214" xfId="18105" hidden="1"/>
    <cellStyle name="Hipervínculo 214" xfId="14926" hidden="1"/>
    <cellStyle name="Hipervínculo 214" xfId="11922" hidden="1"/>
    <cellStyle name="Hipervínculo 214" xfId="9295" hidden="1"/>
    <cellStyle name="Hipervínculo 214" xfId="6344" hidden="1"/>
    <cellStyle name="Hipervínculo 214" xfId="4202" hidden="1"/>
    <cellStyle name="Hipervínculo 214" xfId="13484" hidden="1"/>
    <cellStyle name="Hipervínculo 214" xfId="18559" hidden="1"/>
    <cellStyle name="Hipervínculo 214" xfId="19396" hidden="1"/>
    <cellStyle name="Hipervínculo 214" xfId="19861" hidden="1"/>
    <cellStyle name="Hipervínculo 214" xfId="20503" hidden="1"/>
    <cellStyle name="Hipervínculo 214" xfId="20908" hidden="1"/>
    <cellStyle name="Hipervínculo 214" xfId="18738" hidden="1"/>
    <cellStyle name="Hipervínculo 214" xfId="15451" hidden="1"/>
    <cellStyle name="Hipervínculo 214" xfId="13538" hidden="1"/>
    <cellStyle name="Hipervínculo 214" xfId="10043" hidden="1"/>
    <cellStyle name="Hipervínculo 214" xfId="6631" hidden="1"/>
    <cellStyle name="Hipervínculo 214" xfId="18009" hidden="1"/>
    <cellStyle name="Hipervínculo 214" xfId="21192" hidden="1"/>
    <cellStyle name="Hipervínculo 214" xfId="21771" hidden="1"/>
    <cellStyle name="Hipervínculo 214" xfId="22176" hidden="1"/>
    <cellStyle name="Hipervínculo 214" xfId="22695" hidden="1"/>
    <cellStyle name="Hipervínculo 214" xfId="23100"/>
    <cellStyle name="Hipervínculo 215" xfId="1797" hidden="1"/>
    <cellStyle name="Hipervínculo 215" xfId="2555" hidden="1"/>
    <cellStyle name="Hipervínculo 215" xfId="4099" hidden="1"/>
    <cellStyle name="Hipervínculo 215" xfId="4931" hidden="1"/>
    <cellStyle name="Hipervínculo 215" xfId="6130" hidden="1"/>
    <cellStyle name="Hipervínculo 215" xfId="7059" hidden="1"/>
    <cellStyle name="Hipervínculo 215" xfId="8752" hidden="1"/>
    <cellStyle name="Hipervínculo 215" xfId="9675" hidden="1"/>
    <cellStyle name="Hipervínculo 215" xfId="10941" hidden="1"/>
    <cellStyle name="Hipervínculo 215" xfId="11834" hidden="1"/>
    <cellStyle name="Hipervínculo 215" xfId="12819" hidden="1"/>
    <cellStyle name="Hipervínculo 215" xfId="13633" hidden="1"/>
    <cellStyle name="Hipervínculo 215" xfId="9869" hidden="1"/>
    <cellStyle name="Hipervínculo 215" xfId="7497" hidden="1"/>
    <cellStyle name="Hipervínculo 215" xfId="5892" hidden="1"/>
    <cellStyle name="Hipervínculo 215" xfId="4072" hidden="1"/>
    <cellStyle name="Hipervínculo 215" xfId="2789" hidden="1"/>
    <cellStyle name="Hipervínculo 215" xfId="13939" hidden="1"/>
    <cellStyle name="Hipervínculo 215" xfId="14709" hidden="1"/>
    <cellStyle name="Hipervínculo 215" xfId="15866" hidden="1"/>
    <cellStyle name="Hipervínculo 215" xfId="16624" hidden="1"/>
    <cellStyle name="Hipervínculo 215" xfId="17436" hidden="1"/>
    <cellStyle name="Hipervínculo 215" xfId="18106" hidden="1"/>
    <cellStyle name="Hipervínculo 215" xfId="14919" hidden="1"/>
    <cellStyle name="Hipervínculo 215" xfId="11907" hidden="1"/>
    <cellStyle name="Hipervínculo 215" xfId="9291" hidden="1"/>
    <cellStyle name="Hipervínculo 215" xfId="6337" hidden="1"/>
    <cellStyle name="Hipervínculo 215" xfId="4192" hidden="1"/>
    <cellStyle name="Hipervínculo 215" xfId="13486" hidden="1"/>
    <cellStyle name="Hipervínculo 215" xfId="18561" hidden="1"/>
    <cellStyle name="Hipervínculo 215" xfId="19397" hidden="1"/>
    <cellStyle name="Hipervínculo 215" xfId="19863" hidden="1"/>
    <cellStyle name="Hipervínculo 215" xfId="20504" hidden="1"/>
    <cellStyle name="Hipervínculo 215" xfId="20909" hidden="1"/>
    <cellStyle name="Hipervínculo 215" xfId="18732" hidden="1"/>
    <cellStyle name="Hipervínculo 215" xfId="15445" hidden="1"/>
    <cellStyle name="Hipervínculo 215" xfId="13536" hidden="1"/>
    <cellStyle name="Hipervínculo 215" xfId="10034" hidden="1"/>
    <cellStyle name="Hipervínculo 215" xfId="6624" hidden="1"/>
    <cellStyle name="Hipervínculo 215" xfId="18010" hidden="1"/>
    <cellStyle name="Hipervínculo 215" xfId="21193" hidden="1"/>
    <cellStyle name="Hipervínculo 215" xfId="21772" hidden="1"/>
    <cellStyle name="Hipervínculo 215" xfId="22177" hidden="1"/>
    <cellStyle name="Hipervínculo 215" xfId="22696" hidden="1"/>
    <cellStyle name="Hipervínculo 215" xfId="23101"/>
    <cellStyle name="Hipervínculo 216" xfId="1799" hidden="1"/>
    <cellStyle name="Hipervínculo 216" xfId="2557" hidden="1"/>
    <cellStyle name="Hipervínculo 216" xfId="4101" hidden="1"/>
    <cellStyle name="Hipervínculo 216" xfId="4933" hidden="1"/>
    <cellStyle name="Hipervínculo 216" xfId="6132" hidden="1"/>
    <cellStyle name="Hipervínculo 216" xfId="7061" hidden="1"/>
    <cellStyle name="Hipervínculo 216" xfId="8754" hidden="1"/>
    <cellStyle name="Hipervínculo 216" xfId="9676" hidden="1"/>
    <cellStyle name="Hipervínculo 216" xfId="10943" hidden="1"/>
    <cellStyle name="Hipervínculo 216" xfId="11836" hidden="1"/>
    <cellStyle name="Hipervínculo 216" xfId="12820" hidden="1"/>
    <cellStyle name="Hipervínculo 216" xfId="13635" hidden="1"/>
    <cellStyle name="Hipervínculo 216" xfId="9865" hidden="1"/>
    <cellStyle name="Hipervínculo 216" xfId="7495" hidden="1"/>
    <cellStyle name="Hipervínculo 216" xfId="5888" hidden="1"/>
    <cellStyle name="Hipervínculo 216" xfId="4070" hidden="1"/>
    <cellStyle name="Hipervínculo 216" xfId="2786" hidden="1"/>
    <cellStyle name="Hipervínculo 216" xfId="13941" hidden="1"/>
    <cellStyle name="Hipervínculo 216" xfId="14711" hidden="1"/>
    <cellStyle name="Hipervínculo 216" xfId="15868" hidden="1"/>
    <cellStyle name="Hipervínculo 216" xfId="16625" hidden="1"/>
    <cellStyle name="Hipervínculo 216" xfId="17437" hidden="1"/>
    <cellStyle name="Hipervínculo 216" xfId="18107" hidden="1"/>
    <cellStyle name="Hipervínculo 216" xfId="14916" hidden="1"/>
    <cellStyle name="Hipervínculo 216" xfId="11898" hidden="1"/>
    <cellStyle name="Hipervínculo 216" xfId="9289" hidden="1"/>
    <cellStyle name="Hipervínculo 216" xfId="6333" hidden="1"/>
    <cellStyle name="Hipervínculo 216" xfId="4177" hidden="1"/>
    <cellStyle name="Hipervínculo 216" xfId="13488" hidden="1"/>
    <cellStyle name="Hipervínculo 216" xfId="18562" hidden="1"/>
    <cellStyle name="Hipervínculo 216" xfId="19398" hidden="1"/>
    <cellStyle name="Hipervínculo 216" xfId="19864" hidden="1"/>
    <cellStyle name="Hipervínculo 216" xfId="20505" hidden="1"/>
    <cellStyle name="Hipervínculo 216" xfId="20910" hidden="1"/>
    <cellStyle name="Hipervínculo 216" xfId="18729" hidden="1"/>
    <cellStyle name="Hipervínculo 216" xfId="15442" hidden="1"/>
    <cellStyle name="Hipervínculo 216" xfId="13532" hidden="1"/>
    <cellStyle name="Hipervínculo 216" xfId="10029" hidden="1"/>
    <cellStyle name="Hipervínculo 216" xfId="6618" hidden="1"/>
    <cellStyle name="Hipervínculo 216" xfId="18012" hidden="1"/>
    <cellStyle name="Hipervínculo 216" xfId="21194" hidden="1"/>
    <cellStyle name="Hipervínculo 216" xfId="21773" hidden="1"/>
    <cellStyle name="Hipervínculo 216" xfId="22178" hidden="1"/>
    <cellStyle name="Hipervínculo 216" xfId="22697" hidden="1"/>
    <cellStyle name="Hipervínculo 216" xfId="23102"/>
    <cellStyle name="Hipervínculo 217" xfId="1800" hidden="1"/>
    <cellStyle name="Hipervínculo 217" xfId="2559" hidden="1"/>
    <cellStyle name="Hipervínculo 217" xfId="4102" hidden="1"/>
    <cellStyle name="Hipervínculo 217" xfId="4934" hidden="1"/>
    <cellStyle name="Hipervínculo 217" xfId="6134" hidden="1"/>
    <cellStyle name="Hipervínculo 217" xfId="7063" hidden="1"/>
    <cellStyle name="Hipervínculo 217" xfId="8756" hidden="1"/>
    <cellStyle name="Hipervínculo 217" xfId="9678" hidden="1"/>
    <cellStyle name="Hipervínculo 217" xfId="10945" hidden="1"/>
    <cellStyle name="Hipervínculo 217" xfId="11838" hidden="1"/>
    <cellStyle name="Hipervínculo 217" xfId="12822" hidden="1"/>
    <cellStyle name="Hipervínculo 217" xfId="13636" hidden="1"/>
    <cellStyle name="Hipervínculo 217" xfId="9862" hidden="1"/>
    <cellStyle name="Hipervínculo 217" xfId="7493" hidden="1"/>
    <cellStyle name="Hipervínculo 217" xfId="5875" hidden="1"/>
    <cellStyle name="Hipervínculo 217" xfId="4066" hidden="1"/>
    <cellStyle name="Hipervínculo 217" xfId="2783" hidden="1"/>
    <cellStyle name="Hipervínculo 217" xfId="13942" hidden="1"/>
    <cellStyle name="Hipervínculo 217" xfId="14713" hidden="1"/>
    <cellStyle name="Hipervínculo 217" xfId="15869" hidden="1"/>
    <cellStyle name="Hipervínculo 217" xfId="16627" hidden="1"/>
    <cellStyle name="Hipervínculo 217" xfId="17439" hidden="1"/>
    <cellStyle name="Hipervínculo 217" xfId="18108" hidden="1"/>
    <cellStyle name="Hipervínculo 217" xfId="14912" hidden="1"/>
    <cellStyle name="Hipervínculo 217" xfId="11878" hidden="1"/>
    <cellStyle name="Hipervínculo 217" xfId="9288" hidden="1"/>
    <cellStyle name="Hipervínculo 217" xfId="6327" hidden="1"/>
    <cellStyle name="Hipervínculo 217" xfId="4170" hidden="1"/>
    <cellStyle name="Hipervínculo 217" xfId="13490" hidden="1"/>
    <cellStyle name="Hipervínculo 217" xfId="18564" hidden="1"/>
    <cellStyle name="Hipervínculo 217" xfId="19399" hidden="1"/>
    <cellStyle name="Hipervínculo 217" xfId="19866" hidden="1"/>
    <cellStyle name="Hipervínculo 217" xfId="20506" hidden="1"/>
    <cellStyle name="Hipervínculo 217" xfId="20911" hidden="1"/>
    <cellStyle name="Hipervínculo 217" xfId="18726" hidden="1"/>
    <cellStyle name="Hipervínculo 217" xfId="15436" hidden="1"/>
    <cellStyle name="Hipervínculo 217" xfId="13530" hidden="1"/>
    <cellStyle name="Hipervínculo 217" xfId="10020" hidden="1"/>
    <cellStyle name="Hipervínculo 217" xfId="6610" hidden="1"/>
    <cellStyle name="Hipervínculo 217" xfId="18013" hidden="1"/>
    <cellStyle name="Hipervínculo 217" xfId="21195" hidden="1"/>
    <cellStyle name="Hipervínculo 217" xfId="21774" hidden="1"/>
    <cellStyle name="Hipervínculo 217" xfId="22179" hidden="1"/>
    <cellStyle name="Hipervínculo 217" xfId="22698" hidden="1"/>
    <cellStyle name="Hipervínculo 217" xfId="23103"/>
    <cellStyle name="Hipervínculo 218" xfId="1802" hidden="1"/>
    <cellStyle name="Hipervínculo 218" xfId="2561" hidden="1"/>
    <cellStyle name="Hipervínculo 218" xfId="4104" hidden="1"/>
    <cellStyle name="Hipervínculo 218" xfId="4935" hidden="1"/>
    <cellStyle name="Hipervínculo 218" xfId="6136" hidden="1"/>
    <cellStyle name="Hipervínculo 218" xfId="7064" hidden="1"/>
    <cellStyle name="Hipervínculo 218" xfId="8758" hidden="1"/>
    <cellStyle name="Hipervínculo 218" xfId="9680" hidden="1"/>
    <cellStyle name="Hipervínculo 218" xfId="10947" hidden="1"/>
    <cellStyle name="Hipervínculo 218" xfId="11840" hidden="1"/>
    <cellStyle name="Hipervínculo 218" xfId="12823" hidden="1"/>
    <cellStyle name="Hipervínculo 218" xfId="13637" hidden="1"/>
    <cellStyle name="Hipervínculo 218" xfId="9857" hidden="1"/>
    <cellStyle name="Hipervínculo 218" xfId="7491" hidden="1"/>
    <cellStyle name="Hipervínculo 218" xfId="5873" hidden="1"/>
    <cellStyle name="Hipervínculo 218" xfId="4062" hidden="1"/>
    <cellStyle name="Hipervínculo 218" xfId="2779" hidden="1"/>
    <cellStyle name="Hipervínculo 218" xfId="13943" hidden="1"/>
    <cellStyle name="Hipervínculo 218" xfId="14715" hidden="1"/>
    <cellStyle name="Hipervínculo 218" xfId="15870" hidden="1"/>
    <cellStyle name="Hipervínculo 218" xfId="16629" hidden="1"/>
    <cellStyle name="Hipervínculo 218" xfId="17440" hidden="1"/>
    <cellStyle name="Hipervínculo 218" xfId="18109" hidden="1"/>
    <cellStyle name="Hipervínculo 218" xfId="14911" hidden="1"/>
    <cellStyle name="Hipervínculo 218" xfId="11869" hidden="1"/>
    <cellStyle name="Hipervínculo 218" xfId="9286" hidden="1"/>
    <cellStyle name="Hipervínculo 218" xfId="6321" hidden="1"/>
    <cellStyle name="Hipervínculo 218" xfId="4163" hidden="1"/>
    <cellStyle name="Hipervínculo 218" xfId="13492" hidden="1"/>
    <cellStyle name="Hipervínculo 218" xfId="18565" hidden="1"/>
    <cellStyle name="Hipervínculo 218" xfId="19400" hidden="1"/>
    <cellStyle name="Hipervínculo 218" xfId="19868" hidden="1"/>
    <cellStyle name="Hipervínculo 218" xfId="20507" hidden="1"/>
    <cellStyle name="Hipervínculo 218" xfId="20912" hidden="1"/>
    <cellStyle name="Hipervínculo 218" xfId="18725" hidden="1"/>
    <cellStyle name="Hipervínculo 218" xfId="15433" hidden="1"/>
    <cellStyle name="Hipervínculo 218" xfId="13527" hidden="1"/>
    <cellStyle name="Hipervínculo 218" xfId="10013" hidden="1"/>
    <cellStyle name="Hipervínculo 218" xfId="6603" hidden="1"/>
    <cellStyle name="Hipervínculo 218" xfId="18015" hidden="1"/>
    <cellStyle name="Hipervínculo 218" xfId="21196" hidden="1"/>
    <cellStyle name="Hipervínculo 218" xfId="21775" hidden="1"/>
    <cellStyle name="Hipervínculo 218" xfId="22180" hidden="1"/>
    <cellStyle name="Hipervínculo 218" xfId="22699" hidden="1"/>
    <cellStyle name="Hipervínculo 218" xfId="23104"/>
    <cellStyle name="Hipervínculo 219" xfId="1804" hidden="1"/>
    <cellStyle name="Hipervínculo 219" xfId="2563" hidden="1"/>
    <cellStyle name="Hipervínculo 219" xfId="4106" hidden="1"/>
    <cellStyle name="Hipervínculo 219" xfId="4937" hidden="1"/>
    <cellStyle name="Hipervínculo 219" xfId="6137" hidden="1"/>
    <cellStyle name="Hipervínculo 219" xfId="7066" hidden="1"/>
    <cellStyle name="Hipervínculo 219" xfId="8760" hidden="1"/>
    <cellStyle name="Hipervínculo 219" xfId="9681" hidden="1"/>
    <cellStyle name="Hipervínculo 219" xfId="10949" hidden="1"/>
    <cellStyle name="Hipervínculo 219" xfId="11841" hidden="1"/>
    <cellStyle name="Hipervínculo 219" xfId="12825" hidden="1"/>
    <cellStyle name="Hipervínculo 219" xfId="13639" hidden="1"/>
    <cellStyle name="Hipervínculo 219" xfId="9854" hidden="1"/>
    <cellStyle name="Hipervínculo 219" xfId="7489" hidden="1"/>
    <cellStyle name="Hipervínculo 219" xfId="5870" hidden="1"/>
    <cellStyle name="Hipervínculo 219" xfId="4058" hidden="1"/>
    <cellStyle name="Hipervínculo 219" xfId="2777" hidden="1"/>
    <cellStyle name="Hipervínculo 219" xfId="13944" hidden="1"/>
    <cellStyle name="Hipervínculo 219" xfId="14717" hidden="1"/>
    <cellStyle name="Hipervínculo 219" xfId="15872" hidden="1"/>
    <cellStyle name="Hipervínculo 219" xfId="16631" hidden="1"/>
    <cellStyle name="Hipervínculo 219" xfId="17441" hidden="1"/>
    <cellStyle name="Hipervínculo 219" xfId="18110" hidden="1"/>
    <cellStyle name="Hipervínculo 219" xfId="14906" hidden="1"/>
    <cellStyle name="Hipervínculo 219" xfId="11861" hidden="1"/>
    <cellStyle name="Hipervínculo 219" xfId="9284" hidden="1"/>
    <cellStyle name="Hipervínculo 219" xfId="6317" hidden="1"/>
    <cellStyle name="Hipervínculo 219" xfId="4155" hidden="1"/>
    <cellStyle name="Hipervínculo 219" xfId="13493" hidden="1"/>
    <cellStyle name="Hipervínculo 219" xfId="18567" hidden="1"/>
    <cellStyle name="Hipervínculo 219" xfId="19401" hidden="1"/>
    <cellStyle name="Hipervínculo 219" xfId="19870" hidden="1"/>
    <cellStyle name="Hipervínculo 219" xfId="20508" hidden="1"/>
    <cellStyle name="Hipervínculo 219" xfId="20913" hidden="1"/>
    <cellStyle name="Hipervínculo 219" xfId="18721" hidden="1"/>
    <cellStyle name="Hipervínculo 219" xfId="15427" hidden="1"/>
    <cellStyle name="Hipervínculo 219" xfId="13525" hidden="1"/>
    <cellStyle name="Hipervínculo 219" xfId="10008" hidden="1"/>
    <cellStyle name="Hipervínculo 219" xfId="6595" hidden="1"/>
    <cellStyle name="Hipervínculo 219" xfId="18019" hidden="1"/>
    <cellStyle name="Hipervínculo 219" xfId="21197" hidden="1"/>
    <cellStyle name="Hipervínculo 219" xfId="21776" hidden="1"/>
    <cellStyle name="Hipervínculo 219" xfId="22181" hidden="1"/>
    <cellStyle name="Hipervínculo 219" xfId="22700" hidden="1"/>
    <cellStyle name="Hipervínculo 219" xfId="23105"/>
    <cellStyle name="Hipervínculo 22" xfId="577" hidden="1"/>
    <cellStyle name="Hipervínculo 22" xfId="1559" hidden="1"/>
    <cellStyle name="Hipervínculo 22" xfId="2162" hidden="1"/>
    <cellStyle name="Hipervínculo 22" xfId="2231" hidden="1"/>
    <cellStyle name="Hipervínculo 22" xfId="3075" hidden="1"/>
    <cellStyle name="Hipervínculo 22" xfId="3796" hidden="1"/>
    <cellStyle name="Hipervínculo 22" xfId="4530" hidden="1"/>
    <cellStyle name="Hipervínculo 22" xfId="4638" hidden="1"/>
    <cellStyle name="Hipervínculo 22" xfId="3118" hidden="1"/>
    <cellStyle name="Hipervínculo 22" xfId="5838" hidden="1"/>
    <cellStyle name="Hipervínculo 22" xfId="6558" hidden="1"/>
    <cellStyle name="Hipervínculo 22" xfId="6687" hidden="1"/>
    <cellStyle name="Hipervínculo 22" xfId="7739" hidden="1"/>
    <cellStyle name="Hipervínculo 22" xfId="8464" hidden="1"/>
    <cellStyle name="Hipervínculo 22" xfId="9192" hidden="1"/>
    <cellStyle name="Hipervínculo 22" xfId="9313" hidden="1"/>
    <cellStyle name="Hipervínculo 22" xfId="7885" hidden="1"/>
    <cellStyle name="Hipervínculo 22" xfId="10658" hidden="1"/>
    <cellStyle name="Hipervínculo 22" xfId="11382" hidden="1"/>
    <cellStyle name="Hipervínculo 22" xfId="11512" hidden="1"/>
    <cellStyle name="Hipervínculo 22" xfId="7560" hidden="1"/>
    <cellStyle name="Hipervínculo 22" xfId="12619" hidden="1"/>
    <cellStyle name="Hipervínculo 22" xfId="13185" hidden="1"/>
    <cellStyle name="Hipervínculo 22" xfId="13301" hidden="1"/>
    <cellStyle name="Hipervínculo 22" xfId="11751" hidden="1"/>
    <cellStyle name="Hipervínculo 22" xfId="10508" hidden="1"/>
    <cellStyle name="Hipervínculo 22" xfId="10336" hidden="1"/>
    <cellStyle name="Hipervínculo 22" xfId="8889" hidden="1"/>
    <cellStyle name="Hipervínculo 22" xfId="7834" hidden="1"/>
    <cellStyle name="Hipervínculo 22" xfId="6825" hidden="1"/>
    <cellStyle name="Hipervínculo 22" xfId="6645" hidden="1"/>
    <cellStyle name="Hipervínculo 22" xfId="8759" hidden="1"/>
    <cellStyle name="Hipervínculo 22" xfId="4607" hidden="1"/>
    <cellStyle name="Hipervínculo 22" xfId="3349" hidden="1"/>
    <cellStyle name="Hipervínculo 22" xfId="3219" hidden="1"/>
    <cellStyle name="Hipervínculo 22" xfId="1749" hidden="1"/>
    <cellStyle name="Hipervínculo 22" xfId="680" hidden="1"/>
    <cellStyle name="Hipervínculo 22" xfId="14323" hidden="1"/>
    <cellStyle name="Hipervínculo 22" xfId="14397" hidden="1"/>
    <cellStyle name="Hipervínculo 22" xfId="1437" hidden="1"/>
    <cellStyle name="Hipervínculo 22" xfId="15616" hidden="1"/>
    <cellStyle name="Hipervínculo 22" xfId="16237" hidden="1"/>
    <cellStyle name="Hipervínculo 22" xfId="16334" hidden="1"/>
    <cellStyle name="Hipervínculo 22" xfId="2097" hidden="1"/>
    <cellStyle name="Hipervínculo 22" xfId="17228" hidden="1"/>
    <cellStyle name="Hipervínculo 22" xfId="17788" hidden="1"/>
    <cellStyle name="Hipervínculo 22" xfId="17862" hidden="1"/>
    <cellStyle name="Hipervínculo 22" xfId="16545" hidden="1"/>
    <cellStyle name="Hipervínculo 22" xfId="15488" hidden="1"/>
    <cellStyle name="Hipervínculo 22" xfId="15340" hidden="1"/>
    <cellStyle name="Hipervínculo 22" xfId="14059" hidden="1"/>
    <cellStyle name="Hipervínculo 22" xfId="12347" hidden="1"/>
    <cellStyle name="Hipervínculo 22" xfId="10377" hidden="1"/>
    <cellStyle name="Hipervínculo 22" xfId="10219" hidden="1"/>
    <cellStyle name="Hipervínculo 22" xfId="13954" hidden="1"/>
    <cellStyle name="Hipervínculo 22" xfId="7079" hidden="1"/>
    <cellStyle name="Hipervínculo 22" xfId="5282" hidden="1"/>
    <cellStyle name="Hipervínculo 22" xfId="5103" hidden="1"/>
    <cellStyle name="Hipervínculo 22" xfId="2412" hidden="1"/>
    <cellStyle name="Hipervínculo 22" xfId="898" hidden="1"/>
    <cellStyle name="Hipervínculo 22" xfId="11397" hidden="1"/>
    <cellStyle name="Hipervínculo 22" xfId="11682" hidden="1"/>
    <cellStyle name="Hipervínculo 22" xfId="2212" hidden="1"/>
    <cellStyle name="Hipervínculo 22" xfId="19216" hidden="1"/>
    <cellStyle name="Hipervínculo 22" xfId="19647" hidden="1"/>
    <cellStyle name="Hipervínculo 22" xfId="19686" hidden="1"/>
    <cellStyle name="Hipervínculo 22" xfId="2944" hidden="1"/>
    <cellStyle name="Hipervínculo 22" xfId="20341" hidden="1"/>
    <cellStyle name="Hipervínculo 22" xfId="20754" hidden="1"/>
    <cellStyle name="Hipervínculo 22" xfId="20793" hidden="1"/>
    <cellStyle name="Hipervínculo 22" xfId="19795" hidden="1"/>
    <cellStyle name="Hipervínculo 22" xfId="19094" hidden="1"/>
    <cellStyle name="Hipervínculo 22" xfId="19001" hidden="1"/>
    <cellStyle name="Hipervínculo 22" xfId="17560" hidden="1"/>
    <cellStyle name="Hipervínculo 22" xfId="16418" hidden="1"/>
    <cellStyle name="Hipervínculo 22" xfId="14652" hidden="1"/>
    <cellStyle name="Hipervínculo 22" xfId="14389" hidden="1"/>
    <cellStyle name="Hipervínculo 22" xfId="17469" hidden="1"/>
    <cellStyle name="Hipervínculo 22" xfId="10979" hidden="1"/>
    <cellStyle name="Hipervínculo 22" xfId="8181" hidden="1"/>
    <cellStyle name="Hipervínculo 22" xfId="8128" hidden="1"/>
    <cellStyle name="Hipervínculo 22" xfId="3454" hidden="1"/>
    <cellStyle name="Hipervínculo 22" xfId="1150" hidden="1"/>
    <cellStyle name="Hipervínculo 22" xfId="16260" hidden="1"/>
    <cellStyle name="Hipervínculo 22" xfId="16483" hidden="1"/>
    <cellStyle name="Hipervínculo 22" xfId="3032" hidden="1"/>
    <cellStyle name="Hipervínculo 22" xfId="21609" hidden="1"/>
    <cellStyle name="Hipervínculo 22" xfId="22022" hidden="1"/>
    <cellStyle name="Hipervínculo 22" xfId="22061" hidden="1"/>
    <cellStyle name="Hipervínculo 22" xfId="4757" hidden="1"/>
    <cellStyle name="Hipervínculo 22" xfId="22533" hidden="1"/>
    <cellStyle name="Hipervínculo 22" xfId="22946" hidden="1"/>
    <cellStyle name="Hipervínculo 22" xfId="22985"/>
    <cellStyle name="Hipervínculo 220" xfId="1806" hidden="1"/>
    <cellStyle name="Hipervínculo 220" xfId="2565" hidden="1"/>
    <cellStyle name="Hipervínculo 220" xfId="4108" hidden="1"/>
    <cellStyle name="Hipervínculo 220" xfId="4938" hidden="1"/>
    <cellStyle name="Hipervínculo 220" xfId="6139" hidden="1"/>
    <cellStyle name="Hipervínculo 220" xfId="7068" hidden="1"/>
    <cellStyle name="Hipervínculo 220" xfId="8762" hidden="1"/>
    <cellStyle name="Hipervínculo 220" xfId="9683" hidden="1"/>
    <cellStyle name="Hipervínculo 220" xfId="10951" hidden="1"/>
    <cellStyle name="Hipervínculo 220" xfId="11843" hidden="1"/>
    <cellStyle name="Hipervínculo 220" xfId="12826" hidden="1"/>
    <cellStyle name="Hipervínculo 220" xfId="13640" hidden="1"/>
    <cellStyle name="Hipervínculo 220" xfId="9849" hidden="1"/>
    <cellStyle name="Hipervínculo 220" xfId="7488" hidden="1"/>
    <cellStyle name="Hipervínculo 220" xfId="5865" hidden="1"/>
    <cellStyle name="Hipervínculo 220" xfId="4055" hidden="1"/>
    <cellStyle name="Hipervínculo 220" xfId="2771" hidden="1"/>
    <cellStyle name="Hipervínculo 220" xfId="13945" hidden="1"/>
    <cellStyle name="Hipervínculo 220" xfId="14719" hidden="1"/>
    <cellStyle name="Hipervínculo 220" xfId="15874" hidden="1"/>
    <cellStyle name="Hipervínculo 220" xfId="16633" hidden="1"/>
    <cellStyle name="Hipervínculo 220" xfId="17442" hidden="1"/>
    <cellStyle name="Hipervínculo 220" xfId="18111" hidden="1"/>
    <cellStyle name="Hipervínculo 220" xfId="14903" hidden="1"/>
    <cellStyle name="Hipervínculo 220" xfId="11842" hidden="1"/>
    <cellStyle name="Hipervínculo 220" xfId="9283" hidden="1"/>
    <cellStyle name="Hipervínculo 220" xfId="6310" hidden="1"/>
    <cellStyle name="Hipervínculo 220" xfId="4149" hidden="1"/>
    <cellStyle name="Hipervínculo 220" xfId="12288" hidden="1"/>
    <cellStyle name="Hipervínculo 220" xfId="18568" hidden="1"/>
    <cellStyle name="Hipervínculo 220" xfId="19402" hidden="1"/>
    <cellStyle name="Hipervínculo 220" xfId="19871" hidden="1"/>
    <cellStyle name="Hipervínculo 220" xfId="20509" hidden="1"/>
    <cellStyle name="Hipervínculo 220" xfId="20914" hidden="1"/>
    <cellStyle name="Hipervínculo 220" xfId="18718" hidden="1"/>
    <cellStyle name="Hipervínculo 220" xfId="15425" hidden="1"/>
    <cellStyle name="Hipervínculo 220" xfId="13522" hidden="1"/>
    <cellStyle name="Hipervínculo 220" xfId="10003" hidden="1"/>
    <cellStyle name="Hipervínculo 220" xfId="6583" hidden="1"/>
    <cellStyle name="Hipervínculo 220" xfId="17040" hidden="1"/>
    <cellStyle name="Hipervínculo 220" xfId="21198" hidden="1"/>
    <cellStyle name="Hipervínculo 220" xfId="21777" hidden="1"/>
    <cellStyle name="Hipervínculo 220" xfId="22182" hidden="1"/>
    <cellStyle name="Hipervínculo 220" xfId="22701" hidden="1"/>
    <cellStyle name="Hipervínculo 220" xfId="23106"/>
    <cellStyle name="Hipervínculo 221" xfId="1808" hidden="1"/>
    <cellStyle name="Hipervínculo 221" xfId="2567" hidden="1"/>
    <cellStyle name="Hipervínculo 221" xfId="4110" hidden="1"/>
    <cellStyle name="Hipervínculo 221" xfId="4940" hidden="1"/>
    <cellStyle name="Hipervínculo 221" xfId="6141" hidden="1"/>
    <cellStyle name="Hipervínculo 221" xfId="7070" hidden="1"/>
    <cellStyle name="Hipervínculo 221" xfId="8764" hidden="1"/>
    <cellStyle name="Hipervínculo 221" xfId="9685" hidden="1"/>
    <cellStyle name="Hipervínculo 221" xfId="10953" hidden="1"/>
    <cellStyle name="Hipervínculo 221" xfId="11845" hidden="1"/>
    <cellStyle name="Hipervínculo 221" xfId="12828" hidden="1"/>
    <cellStyle name="Hipervínculo 221" xfId="13642" hidden="1"/>
    <cellStyle name="Hipervínculo 221" xfId="9845" hidden="1"/>
    <cellStyle name="Hipervínculo 221" xfId="7487" hidden="1"/>
    <cellStyle name="Hipervínculo 221" xfId="5864" hidden="1"/>
    <cellStyle name="Hipervínculo 221" xfId="4051" hidden="1"/>
    <cellStyle name="Hipervínculo 221" xfId="2767" hidden="1"/>
    <cellStyle name="Hipervínculo 221" xfId="13947" hidden="1"/>
    <cellStyle name="Hipervínculo 221" xfId="14721" hidden="1"/>
    <cellStyle name="Hipervínculo 221" xfId="15875" hidden="1"/>
    <cellStyle name="Hipervínculo 221" xfId="16635" hidden="1"/>
    <cellStyle name="Hipervínculo 221" xfId="17444" hidden="1"/>
    <cellStyle name="Hipervínculo 221" xfId="18112" hidden="1"/>
    <cellStyle name="Hipervínculo 221" xfId="14899" hidden="1"/>
    <cellStyle name="Hipervínculo 221" xfId="11837" hidden="1"/>
    <cellStyle name="Hipervínculo 221" xfId="9282" hidden="1"/>
    <cellStyle name="Hipervínculo 221" xfId="6304" hidden="1"/>
    <cellStyle name="Hipervínculo 221" xfId="4141" hidden="1"/>
    <cellStyle name="Hipervínculo 221" xfId="13495" hidden="1"/>
    <cellStyle name="Hipervínculo 221" xfId="18570" hidden="1"/>
    <cellStyle name="Hipervínculo 221" xfId="19403" hidden="1"/>
    <cellStyle name="Hipervínculo 221" xfId="19873" hidden="1"/>
    <cellStyle name="Hipervínculo 221" xfId="20510" hidden="1"/>
    <cellStyle name="Hipervínculo 221" xfId="20915" hidden="1"/>
    <cellStyle name="Hipervínculo 221" xfId="18715" hidden="1"/>
    <cellStyle name="Hipervínculo 221" xfId="15421" hidden="1"/>
    <cellStyle name="Hipervínculo 221" xfId="13519" hidden="1"/>
    <cellStyle name="Hipervínculo 221" xfId="9974" hidden="1"/>
    <cellStyle name="Hipervínculo 221" xfId="6578" hidden="1"/>
    <cellStyle name="Hipervínculo 221" xfId="18020" hidden="1"/>
    <cellStyle name="Hipervínculo 221" xfId="21199" hidden="1"/>
    <cellStyle name="Hipervínculo 221" xfId="21778" hidden="1"/>
    <cellStyle name="Hipervínculo 221" xfId="22183" hidden="1"/>
    <cellStyle name="Hipervínculo 221" xfId="22702" hidden="1"/>
    <cellStyle name="Hipervínculo 221" xfId="23107"/>
    <cellStyle name="Hipervínculo 222" xfId="1809" hidden="1"/>
    <cellStyle name="Hipervínculo 222" xfId="2569" hidden="1"/>
    <cellStyle name="Hipervínculo 222" xfId="4112" hidden="1"/>
    <cellStyle name="Hipervínculo 222" xfId="4941" hidden="1"/>
    <cellStyle name="Hipervínculo 222" xfId="6143" hidden="1"/>
    <cellStyle name="Hipervínculo 222" xfId="7072" hidden="1"/>
    <cellStyle name="Hipervínculo 222" xfId="8766" hidden="1"/>
    <cellStyle name="Hipervínculo 222" xfId="9687" hidden="1"/>
    <cellStyle name="Hipervínculo 222" xfId="10954" hidden="1"/>
    <cellStyle name="Hipervínculo 222" xfId="11847" hidden="1"/>
    <cellStyle name="Hipervínculo 222" xfId="12829" hidden="1"/>
    <cellStyle name="Hipervínculo 222" xfId="13643" hidden="1"/>
    <cellStyle name="Hipervínculo 222" xfId="9843" hidden="1"/>
    <cellStyle name="Hipervínculo 222" xfId="7485" hidden="1"/>
    <cellStyle name="Hipervínculo 222" xfId="5862" hidden="1"/>
    <cellStyle name="Hipervínculo 222" xfId="4047" hidden="1"/>
    <cellStyle name="Hipervínculo 222" xfId="2763" hidden="1"/>
    <cellStyle name="Hipervínculo 222" xfId="13948" hidden="1"/>
    <cellStyle name="Hipervínculo 222" xfId="14723" hidden="1"/>
    <cellStyle name="Hipervínculo 222" xfId="15876" hidden="1"/>
    <cellStyle name="Hipervínculo 222" xfId="16636" hidden="1"/>
    <cellStyle name="Hipervínculo 222" xfId="17445" hidden="1"/>
    <cellStyle name="Hipervínculo 222" xfId="18113" hidden="1"/>
    <cellStyle name="Hipervínculo 222" xfId="14896" hidden="1"/>
    <cellStyle name="Hipervínculo 222" xfId="11831" hidden="1"/>
    <cellStyle name="Hipervínculo 222" xfId="9280" hidden="1"/>
    <cellStyle name="Hipervínculo 222" xfId="6299" hidden="1"/>
    <cellStyle name="Hipervínculo 222" xfId="4133" hidden="1"/>
    <cellStyle name="Hipervínculo 222" xfId="13497" hidden="1"/>
    <cellStyle name="Hipervínculo 222" xfId="18572" hidden="1"/>
    <cellStyle name="Hipervínculo 222" xfId="19404" hidden="1"/>
    <cellStyle name="Hipervínculo 222" xfId="19874" hidden="1"/>
    <cellStyle name="Hipervínculo 222" xfId="20511" hidden="1"/>
    <cellStyle name="Hipervínculo 222" xfId="20916" hidden="1"/>
    <cellStyle name="Hipervínculo 222" xfId="18712" hidden="1"/>
    <cellStyle name="Hipervínculo 222" xfId="15417" hidden="1"/>
    <cellStyle name="Hipervínculo 222" xfId="13516" hidden="1"/>
    <cellStyle name="Hipervínculo 222" xfId="9967" hidden="1"/>
    <cellStyle name="Hipervínculo 222" xfId="6571" hidden="1"/>
    <cellStyle name="Hipervínculo 222" xfId="18021" hidden="1"/>
    <cellStyle name="Hipervínculo 222" xfId="21200" hidden="1"/>
    <cellStyle name="Hipervínculo 222" xfId="21779" hidden="1"/>
    <cellStyle name="Hipervínculo 222" xfId="22184" hidden="1"/>
    <cellStyle name="Hipervínculo 222" xfId="22703" hidden="1"/>
    <cellStyle name="Hipervínculo 222" xfId="23108"/>
    <cellStyle name="Hipervínculo 223" xfId="1811" hidden="1"/>
    <cellStyle name="Hipervínculo 223" xfId="2571" hidden="1"/>
    <cellStyle name="Hipervínculo 223" xfId="4114" hidden="1"/>
    <cellStyle name="Hipervínculo 223" xfId="4942" hidden="1"/>
    <cellStyle name="Hipervínculo 223" xfId="6144" hidden="1"/>
    <cellStyle name="Hipervínculo 223" xfId="7074" hidden="1"/>
    <cellStyle name="Hipervínculo 223" xfId="8768" hidden="1"/>
    <cellStyle name="Hipervínculo 223" xfId="9688" hidden="1"/>
    <cellStyle name="Hipervínculo 223" xfId="10956" hidden="1"/>
    <cellStyle name="Hipervínculo 223" xfId="11849" hidden="1"/>
    <cellStyle name="Hipervínculo 223" xfId="12831" hidden="1"/>
    <cellStyle name="Hipervínculo 223" xfId="13645" hidden="1"/>
    <cellStyle name="Hipervínculo 223" xfId="9839" hidden="1"/>
    <cellStyle name="Hipervínculo 223" xfId="7483" hidden="1"/>
    <cellStyle name="Hipervínculo 223" xfId="5859" hidden="1"/>
    <cellStyle name="Hipervínculo 223" xfId="4040" hidden="1"/>
    <cellStyle name="Hipervínculo 223" xfId="2760" hidden="1"/>
    <cellStyle name="Hipervínculo 223" xfId="13950" hidden="1"/>
    <cellStyle name="Hipervínculo 223" xfId="14725" hidden="1"/>
    <cellStyle name="Hipervínculo 223" xfId="15878" hidden="1"/>
    <cellStyle name="Hipervínculo 223" xfId="16638" hidden="1"/>
    <cellStyle name="Hipervínculo 223" xfId="17446" hidden="1"/>
    <cellStyle name="Hipervínculo 223" xfId="18114" hidden="1"/>
    <cellStyle name="Hipervínculo 223" xfId="14891" hidden="1"/>
    <cellStyle name="Hipervínculo 223" xfId="11820" hidden="1"/>
    <cellStyle name="Hipervínculo 223" xfId="9279" hidden="1"/>
    <cellStyle name="Hipervínculo 223" xfId="6294" hidden="1"/>
    <cellStyle name="Hipervínculo 223" xfId="4126" hidden="1"/>
    <cellStyle name="Hipervínculo 223" xfId="13587" hidden="1"/>
    <cellStyle name="Hipervínculo 223" xfId="18573" hidden="1"/>
    <cellStyle name="Hipervínculo 223" xfId="19405" hidden="1"/>
    <cellStyle name="Hipervínculo 223" xfId="19876" hidden="1"/>
    <cellStyle name="Hipervínculo 223" xfId="20512" hidden="1"/>
    <cellStyle name="Hipervínculo 223" xfId="20917" hidden="1"/>
    <cellStyle name="Hipervínculo 223" xfId="18708" hidden="1"/>
    <cellStyle name="Hipervínculo 223" xfId="15416" hidden="1"/>
    <cellStyle name="Hipervínculo 223" xfId="13513" hidden="1"/>
    <cellStyle name="Hipervínculo 223" xfId="9956" hidden="1"/>
    <cellStyle name="Hipervínculo 223" xfId="6549" hidden="1"/>
    <cellStyle name="Hipervínculo 223" xfId="18081" hidden="1"/>
    <cellStyle name="Hipervínculo 223" xfId="21201" hidden="1"/>
    <cellStyle name="Hipervínculo 223" xfId="21780" hidden="1"/>
    <cellStyle name="Hipervínculo 223" xfId="22185" hidden="1"/>
    <cellStyle name="Hipervínculo 223" xfId="22704" hidden="1"/>
    <cellStyle name="Hipervínculo 223" xfId="23109"/>
    <cellStyle name="Hipervínculo 224" xfId="1812" hidden="1"/>
    <cellStyle name="Hipervínculo 224" xfId="2573" hidden="1"/>
    <cellStyle name="Hipervínculo 224" xfId="4116" hidden="1"/>
    <cellStyle name="Hipervínculo 224" xfId="4943" hidden="1"/>
    <cellStyle name="Hipervínculo 224" xfId="6146" hidden="1"/>
    <cellStyle name="Hipervínculo 224" xfId="7076" hidden="1"/>
    <cellStyle name="Hipervínculo 224" xfId="8769" hidden="1"/>
    <cellStyle name="Hipervínculo 224" xfId="9690" hidden="1"/>
    <cellStyle name="Hipervínculo 224" xfId="10958" hidden="1"/>
    <cellStyle name="Hipervínculo 224" xfId="11851" hidden="1"/>
    <cellStyle name="Hipervínculo 224" xfId="12832" hidden="1"/>
    <cellStyle name="Hipervínculo 224" xfId="13647" hidden="1"/>
    <cellStyle name="Hipervínculo 224" xfId="9834" hidden="1"/>
    <cellStyle name="Hipervínculo 224" xfId="7482" hidden="1"/>
    <cellStyle name="Hipervínculo 224" xfId="5856" hidden="1"/>
    <cellStyle name="Hipervínculo 224" xfId="4036" hidden="1"/>
    <cellStyle name="Hipervínculo 224" xfId="2757" hidden="1"/>
    <cellStyle name="Hipervínculo 224" xfId="13951" hidden="1"/>
    <cellStyle name="Hipervínculo 224" xfId="14727" hidden="1"/>
    <cellStyle name="Hipervínculo 224" xfId="15880" hidden="1"/>
    <cellStyle name="Hipervínculo 224" xfId="16640" hidden="1"/>
    <cellStyle name="Hipervínculo 224" xfId="17448" hidden="1"/>
    <cellStyle name="Hipervínculo 224" xfId="18115" hidden="1"/>
    <cellStyle name="Hipervínculo 224" xfId="14888" hidden="1"/>
    <cellStyle name="Hipervínculo 224" xfId="11813" hidden="1"/>
    <cellStyle name="Hipervínculo 224" xfId="9277" hidden="1"/>
    <cellStyle name="Hipervínculo 224" xfId="6289" hidden="1"/>
    <cellStyle name="Hipervínculo 224" xfId="4121" hidden="1"/>
    <cellStyle name="Hipervínculo 224" xfId="13808" hidden="1"/>
    <cellStyle name="Hipervínculo 224" xfId="18575" hidden="1"/>
    <cellStyle name="Hipervínculo 224" xfId="19406" hidden="1"/>
    <cellStyle name="Hipervínculo 224" xfId="19877" hidden="1"/>
    <cellStyle name="Hipervínculo 224" xfId="20513" hidden="1"/>
    <cellStyle name="Hipervínculo 224" xfId="20918" hidden="1"/>
    <cellStyle name="Hipervínculo 224" xfId="18705" hidden="1"/>
    <cellStyle name="Hipervínculo 224" xfId="15414" hidden="1"/>
    <cellStyle name="Hipervínculo 224" xfId="13512" hidden="1"/>
    <cellStyle name="Hipervínculo 224" xfId="9945" hidden="1"/>
    <cellStyle name="Hipervínculo 224" xfId="6526" hidden="1"/>
    <cellStyle name="Hipervínculo 224" xfId="18259" hidden="1"/>
    <cellStyle name="Hipervínculo 224" xfId="21202" hidden="1"/>
    <cellStyle name="Hipervínculo 224" xfId="21781" hidden="1"/>
    <cellStyle name="Hipervínculo 224" xfId="22186" hidden="1"/>
    <cellStyle name="Hipervínculo 224" xfId="22705" hidden="1"/>
    <cellStyle name="Hipervínculo 224" xfId="23110"/>
    <cellStyle name="Hipervínculo 225" xfId="1814" hidden="1"/>
    <cellStyle name="Hipervínculo 225" xfId="2575" hidden="1"/>
    <cellStyle name="Hipervínculo 225" xfId="4118" hidden="1"/>
    <cellStyle name="Hipervínculo 225" xfId="4944" hidden="1"/>
    <cellStyle name="Hipervínculo 225" xfId="6148" hidden="1"/>
    <cellStyle name="Hipervínculo 225" xfId="7078" hidden="1"/>
    <cellStyle name="Hipervínculo 225" xfId="8771" hidden="1"/>
    <cellStyle name="Hipervínculo 225" xfId="9692" hidden="1"/>
    <cellStyle name="Hipervínculo 225" xfId="10960" hidden="1"/>
    <cellStyle name="Hipervínculo 225" xfId="11853" hidden="1"/>
    <cellStyle name="Hipervínculo 225" xfId="12834" hidden="1"/>
    <cellStyle name="Hipervínculo 225" xfId="13649" hidden="1"/>
    <cellStyle name="Hipervínculo 225" xfId="9832" hidden="1"/>
    <cellStyle name="Hipervínculo 225" xfId="7480" hidden="1"/>
    <cellStyle name="Hipervínculo 225" xfId="5853" hidden="1"/>
    <cellStyle name="Hipervínculo 225" xfId="4032" hidden="1"/>
    <cellStyle name="Hipervínculo 225" xfId="2752" hidden="1"/>
    <cellStyle name="Hipervínculo 225" xfId="13953" hidden="1"/>
    <cellStyle name="Hipervínculo 225" xfId="14729" hidden="1"/>
    <cellStyle name="Hipervínculo 225" xfId="15881" hidden="1"/>
    <cellStyle name="Hipervínculo 225" xfId="16642" hidden="1"/>
    <cellStyle name="Hipervínculo 225" xfId="17449" hidden="1"/>
    <cellStyle name="Hipervínculo 225" xfId="18116" hidden="1"/>
    <cellStyle name="Hipervínculo 225" xfId="14884" hidden="1"/>
    <cellStyle name="Hipervínculo 225" xfId="11809" hidden="1"/>
    <cellStyle name="Hipervínculo 225" xfId="9276" hidden="1"/>
    <cellStyle name="Hipervínculo 225" xfId="6285" hidden="1"/>
    <cellStyle name="Hipervínculo 225" xfId="4113" hidden="1"/>
    <cellStyle name="Hipervínculo 225" xfId="12289" hidden="1"/>
    <cellStyle name="Hipervínculo 225" xfId="18576" hidden="1"/>
    <cellStyle name="Hipervínculo 225" xfId="19407" hidden="1"/>
    <cellStyle name="Hipervínculo 225" xfId="19879" hidden="1"/>
    <cellStyle name="Hipervínculo 225" xfId="20514" hidden="1"/>
    <cellStyle name="Hipervínculo 225" xfId="20919" hidden="1"/>
    <cellStyle name="Hipervínculo 225" xfId="18702" hidden="1"/>
    <cellStyle name="Hipervínculo 225" xfId="15411" hidden="1"/>
    <cellStyle name="Hipervínculo 225" xfId="13509" hidden="1"/>
    <cellStyle name="Hipervínculo 225" xfId="9938" hidden="1"/>
    <cellStyle name="Hipervínculo 225" xfId="6520" hidden="1"/>
    <cellStyle name="Hipervínculo 225" xfId="17041" hidden="1"/>
    <cellStyle name="Hipervínculo 225" xfId="21203" hidden="1"/>
    <cellStyle name="Hipervínculo 225" xfId="21782" hidden="1"/>
    <cellStyle name="Hipervínculo 225" xfId="22187" hidden="1"/>
    <cellStyle name="Hipervínculo 225" xfId="22706" hidden="1"/>
    <cellStyle name="Hipervínculo 225" xfId="23111"/>
    <cellStyle name="Hipervínculo 226" xfId="1816" hidden="1"/>
    <cellStyle name="Hipervínculo 226" xfId="2577" hidden="1"/>
    <cellStyle name="Hipervínculo 226" xfId="4120" hidden="1"/>
    <cellStyle name="Hipervínculo 226" xfId="4945" hidden="1"/>
    <cellStyle name="Hipervínculo 226" xfId="6150" hidden="1"/>
    <cellStyle name="Hipervínculo 226" xfId="7080" hidden="1"/>
    <cellStyle name="Hipervínculo 226" xfId="8773" hidden="1"/>
    <cellStyle name="Hipervínculo 226" xfId="9694" hidden="1"/>
    <cellStyle name="Hipervínculo 226" xfId="10962" hidden="1"/>
    <cellStyle name="Hipervínculo 226" xfId="11855" hidden="1"/>
    <cellStyle name="Hipervínculo 226" xfId="12835" hidden="1"/>
    <cellStyle name="Hipervínculo 226" xfId="13651" hidden="1"/>
    <cellStyle name="Hipervínculo 226" xfId="9828" hidden="1"/>
    <cellStyle name="Hipervínculo 226" xfId="7478" hidden="1"/>
    <cellStyle name="Hipervínculo 226" xfId="5844" hidden="1"/>
    <cellStyle name="Hipervínculo 226" xfId="4028" hidden="1"/>
    <cellStyle name="Hipervínculo 226" xfId="2750" hidden="1"/>
    <cellStyle name="Hipervínculo 226" xfId="13955" hidden="1"/>
    <cellStyle name="Hipervínculo 226" xfId="14730" hidden="1"/>
    <cellStyle name="Hipervínculo 226" xfId="15882" hidden="1"/>
    <cellStyle name="Hipervínculo 226" xfId="16644" hidden="1"/>
    <cellStyle name="Hipervínculo 226" xfId="17450" hidden="1"/>
    <cellStyle name="Hipervínculo 226" xfId="18117" hidden="1"/>
    <cellStyle name="Hipervínculo 226" xfId="14882" hidden="1"/>
    <cellStyle name="Hipervínculo 226" xfId="11790" hidden="1"/>
    <cellStyle name="Hipervínculo 226" xfId="9274" hidden="1"/>
    <cellStyle name="Hipervínculo 226" xfId="6280" hidden="1"/>
    <cellStyle name="Hipervínculo 226" xfId="4105" hidden="1"/>
    <cellStyle name="Hipervínculo 226" xfId="13895" hidden="1"/>
    <cellStyle name="Hipervínculo 226" xfId="18577" hidden="1"/>
    <cellStyle name="Hipervínculo 226" xfId="19408" hidden="1"/>
    <cellStyle name="Hipervínculo 226" xfId="19880" hidden="1"/>
    <cellStyle name="Hipervínculo 226" xfId="20515" hidden="1"/>
    <cellStyle name="Hipervínculo 226" xfId="20920" hidden="1"/>
    <cellStyle name="Hipervínculo 226" xfId="18700" hidden="1"/>
    <cellStyle name="Hipervínculo 226" xfId="15409" hidden="1"/>
    <cellStyle name="Hipervínculo 226" xfId="13508" hidden="1"/>
    <cellStyle name="Hipervínculo 226" xfId="9927" hidden="1"/>
    <cellStyle name="Hipervínculo 226" xfId="6486" hidden="1"/>
    <cellStyle name="Hipervínculo 226" xfId="18349" hidden="1"/>
    <cellStyle name="Hipervínculo 226" xfId="21204" hidden="1"/>
    <cellStyle name="Hipervínculo 226" xfId="21783" hidden="1"/>
    <cellStyle name="Hipervínculo 226" xfId="22188" hidden="1"/>
    <cellStyle name="Hipervínculo 226" xfId="22707" hidden="1"/>
    <cellStyle name="Hipervínculo 226" xfId="23112"/>
    <cellStyle name="Hipervínculo 227" xfId="1818" hidden="1"/>
    <cellStyle name="Hipervínculo 227" xfId="2579" hidden="1"/>
    <cellStyle name="Hipervínculo 227" xfId="4122" hidden="1"/>
    <cellStyle name="Hipervínculo 227" xfId="4947" hidden="1"/>
    <cellStyle name="Hipervínculo 227" xfId="6152" hidden="1"/>
    <cellStyle name="Hipervínculo 227" xfId="7082" hidden="1"/>
    <cellStyle name="Hipervínculo 227" xfId="8775" hidden="1"/>
    <cellStyle name="Hipervínculo 227" xfId="9695" hidden="1"/>
    <cellStyle name="Hipervínculo 227" xfId="10964" hidden="1"/>
    <cellStyle name="Hipervínculo 227" xfId="11857" hidden="1"/>
    <cellStyle name="Hipervínculo 227" xfId="12837" hidden="1"/>
    <cellStyle name="Hipervínculo 227" xfId="13653" hidden="1"/>
    <cellStyle name="Hipervínculo 227" xfId="9825" hidden="1"/>
    <cellStyle name="Hipervínculo 227" xfId="7477" hidden="1"/>
    <cellStyle name="Hipervínculo 227" xfId="5834" hidden="1"/>
    <cellStyle name="Hipervínculo 227" xfId="4024" hidden="1"/>
    <cellStyle name="Hipervínculo 227" xfId="2746" hidden="1"/>
    <cellStyle name="Hipervínculo 227" xfId="13956" hidden="1"/>
    <cellStyle name="Hipervínculo 227" xfId="14732" hidden="1"/>
    <cellStyle name="Hipervínculo 227" xfId="15884" hidden="1"/>
    <cellStyle name="Hipervínculo 227" xfId="16646" hidden="1"/>
    <cellStyle name="Hipervínculo 227" xfId="17452" hidden="1"/>
    <cellStyle name="Hipervínculo 227" xfId="18118" hidden="1"/>
    <cellStyle name="Hipervínculo 227" xfId="14878" hidden="1"/>
    <cellStyle name="Hipervínculo 227" xfId="11780" hidden="1"/>
    <cellStyle name="Hipervínculo 227" xfId="9272" hidden="1"/>
    <cellStyle name="Hipervínculo 227" xfId="6276" hidden="1"/>
    <cellStyle name="Hipervínculo 227" xfId="4098" hidden="1"/>
    <cellStyle name="Hipervínculo 227" xfId="13503" hidden="1"/>
    <cellStyle name="Hipervínculo 227" xfId="18579" hidden="1"/>
    <cellStyle name="Hipervínculo 227" xfId="19409" hidden="1"/>
    <cellStyle name="Hipervínculo 227" xfId="19881" hidden="1"/>
    <cellStyle name="Hipervínculo 227" xfId="20516" hidden="1"/>
    <cellStyle name="Hipervínculo 227" xfId="20921" hidden="1"/>
    <cellStyle name="Hipervínculo 227" xfId="18697" hidden="1"/>
    <cellStyle name="Hipervínculo 227" xfId="15407" hidden="1"/>
    <cellStyle name="Hipervínculo 227" xfId="13504" hidden="1"/>
    <cellStyle name="Hipervínculo 227" xfId="9918" hidden="1"/>
    <cellStyle name="Hipervínculo 227" xfId="6477" hidden="1"/>
    <cellStyle name="Hipervínculo 227" xfId="18022" hidden="1"/>
    <cellStyle name="Hipervínculo 227" xfId="21205" hidden="1"/>
    <cellStyle name="Hipervínculo 227" xfId="21784" hidden="1"/>
    <cellStyle name="Hipervínculo 227" xfId="22189" hidden="1"/>
    <cellStyle name="Hipervínculo 227" xfId="22708" hidden="1"/>
    <cellStyle name="Hipervínculo 227" xfId="23113"/>
    <cellStyle name="Hipervínculo 228" xfId="1820" hidden="1"/>
    <cellStyle name="Hipervínculo 228" xfId="2581" hidden="1"/>
    <cellStyle name="Hipervínculo 228" xfId="4124" hidden="1"/>
    <cellStyle name="Hipervínculo 228" xfId="4948" hidden="1"/>
    <cellStyle name="Hipervínculo 228" xfId="6153" hidden="1"/>
    <cellStyle name="Hipervínculo 228" xfId="7084" hidden="1"/>
    <cellStyle name="Hipervínculo 228" xfId="8777" hidden="1"/>
    <cellStyle name="Hipervínculo 228" xfId="9697" hidden="1"/>
    <cellStyle name="Hipervínculo 228" xfId="10965" hidden="1"/>
    <cellStyle name="Hipervínculo 228" xfId="11859" hidden="1"/>
    <cellStyle name="Hipervínculo 228" xfId="12838" hidden="1"/>
    <cellStyle name="Hipervínculo 228" xfId="13655" hidden="1"/>
    <cellStyle name="Hipervínculo 228" xfId="9821" hidden="1"/>
    <cellStyle name="Hipervínculo 228" xfId="7475" hidden="1"/>
    <cellStyle name="Hipervínculo 228" xfId="5826" hidden="1"/>
    <cellStyle name="Hipervínculo 228" xfId="4021" hidden="1"/>
    <cellStyle name="Hipervínculo 228" xfId="2742" hidden="1"/>
    <cellStyle name="Hipervínculo 228" xfId="13958" hidden="1"/>
    <cellStyle name="Hipervínculo 228" xfId="14734" hidden="1"/>
    <cellStyle name="Hipervínculo 228" xfId="15886" hidden="1"/>
    <cellStyle name="Hipervínculo 228" xfId="16648" hidden="1"/>
    <cellStyle name="Hipervínculo 228" xfId="17453" hidden="1"/>
    <cellStyle name="Hipervínculo 228" xfId="18120" hidden="1"/>
    <cellStyle name="Hipervínculo 228" xfId="14875" hidden="1"/>
    <cellStyle name="Hipervínculo 228" xfId="11765" hidden="1"/>
    <cellStyle name="Hipervínculo 228" xfId="9271" hidden="1"/>
    <cellStyle name="Hipervínculo 228" xfId="6273" hidden="1"/>
    <cellStyle name="Hipervínculo 228" xfId="4091" hidden="1"/>
    <cellStyle name="Hipervínculo 228" xfId="13505" hidden="1"/>
    <cellStyle name="Hipervínculo 228" xfId="18580" hidden="1"/>
    <cellStyle name="Hipervínculo 228" xfId="19410" hidden="1"/>
    <cellStyle name="Hipervínculo 228" xfId="19883" hidden="1"/>
    <cellStyle name="Hipervínculo 228" xfId="20517" hidden="1"/>
    <cellStyle name="Hipervínculo 228" xfId="20922" hidden="1"/>
    <cellStyle name="Hipervínculo 228" xfId="18694" hidden="1"/>
    <cellStyle name="Hipervínculo 228" xfId="15405" hidden="1"/>
    <cellStyle name="Hipervínculo 228" xfId="13502" hidden="1"/>
    <cellStyle name="Hipervínculo 228" xfId="9907" hidden="1"/>
    <cellStyle name="Hipervínculo 228" xfId="6466" hidden="1"/>
    <cellStyle name="Hipervínculo 228" xfId="18023" hidden="1"/>
    <cellStyle name="Hipervínculo 228" xfId="21206" hidden="1"/>
    <cellStyle name="Hipervínculo 228" xfId="21785" hidden="1"/>
    <cellStyle name="Hipervínculo 228" xfId="22190" hidden="1"/>
    <cellStyle name="Hipervínculo 228" xfId="22709" hidden="1"/>
    <cellStyle name="Hipervínculo 228" xfId="23114"/>
    <cellStyle name="Hipervínculo 229" xfId="1822" hidden="1"/>
    <cellStyle name="Hipervínculo 229" xfId="2582" hidden="1"/>
    <cellStyle name="Hipervínculo 229" xfId="4125" hidden="1"/>
    <cellStyle name="Hipervínculo 229" xfId="4950" hidden="1"/>
    <cellStyle name="Hipervínculo 229" xfId="6155" hidden="1"/>
    <cellStyle name="Hipervínculo 229" xfId="7086" hidden="1"/>
    <cellStyle name="Hipervínculo 229" xfId="8778" hidden="1"/>
    <cellStyle name="Hipervínculo 229" xfId="9699" hidden="1"/>
    <cellStyle name="Hipervínculo 229" xfId="10967" hidden="1"/>
    <cellStyle name="Hipervínculo 229" xfId="11860" hidden="1"/>
    <cellStyle name="Hipervínculo 229" xfId="12840" hidden="1"/>
    <cellStyle name="Hipervínculo 229" xfId="13657" hidden="1"/>
    <cellStyle name="Hipervínculo 229" xfId="9818" hidden="1"/>
    <cellStyle name="Hipervínculo 229" xfId="7473" hidden="1"/>
    <cellStyle name="Hipervínculo 229" xfId="5822" hidden="1"/>
    <cellStyle name="Hipervínculo 229" xfId="4017" hidden="1"/>
    <cellStyle name="Hipervínculo 229" xfId="2738" hidden="1"/>
    <cellStyle name="Hipervínculo 229" xfId="13959" hidden="1"/>
    <cellStyle name="Hipervínculo 229" xfId="14736" hidden="1"/>
    <cellStyle name="Hipervínculo 229" xfId="15887" hidden="1"/>
    <cellStyle name="Hipervínculo 229" xfId="16650" hidden="1"/>
    <cellStyle name="Hipervínculo 229" xfId="17455" hidden="1"/>
    <cellStyle name="Hipervínculo 229" xfId="18121" hidden="1"/>
    <cellStyle name="Hipervínculo 229" xfId="14871" hidden="1"/>
    <cellStyle name="Hipervínculo 229" xfId="11758" hidden="1"/>
    <cellStyle name="Hipervínculo 229" xfId="9269" hidden="1"/>
    <cellStyle name="Hipervínculo 229" xfId="6267" hidden="1"/>
    <cellStyle name="Hipervínculo 229" xfId="4083" hidden="1"/>
    <cellStyle name="Hipervínculo 229" xfId="13506" hidden="1"/>
    <cellStyle name="Hipervínculo 229" xfId="18582" hidden="1"/>
    <cellStyle name="Hipervínculo 229" xfId="19411" hidden="1"/>
    <cellStyle name="Hipervínculo 229" xfId="19885" hidden="1"/>
    <cellStyle name="Hipervínculo 229" xfId="20518" hidden="1"/>
    <cellStyle name="Hipervínculo 229" xfId="20923" hidden="1"/>
    <cellStyle name="Hipervínculo 229" xfId="18691" hidden="1"/>
    <cellStyle name="Hipervínculo 229" xfId="15404" hidden="1"/>
    <cellStyle name="Hipervínculo 229" xfId="13496" hidden="1"/>
    <cellStyle name="Hipervínculo 229" xfId="9896" hidden="1"/>
    <cellStyle name="Hipervínculo 229" xfId="6459" hidden="1"/>
    <cellStyle name="Hipervínculo 229" xfId="18024" hidden="1"/>
    <cellStyle name="Hipervínculo 229" xfId="21207" hidden="1"/>
    <cellStyle name="Hipervínculo 229" xfId="21786" hidden="1"/>
    <cellStyle name="Hipervínculo 229" xfId="22191" hidden="1"/>
    <cellStyle name="Hipervínculo 229" xfId="22710" hidden="1"/>
    <cellStyle name="Hipervínculo 229" xfId="23115"/>
    <cellStyle name="Hipervínculo 23" xfId="479" hidden="1"/>
    <cellStyle name="Hipervínculo 23" xfId="1485" hidden="1"/>
    <cellStyle name="Hipervínculo 23" xfId="2118" hidden="1"/>
    <cellStyle name="Hipervínculo 23" xfId="2397" hidden="1"/>
    <cellStyle name="Hipervínculo 23" xfId="3020" hidden="1"/>
    <cellStyle name="Hipervínculo 23" xfId="3707" hidden="1"/>
    <cellStyle name="Hipervínculo 23" xfId="4483" hidden="1"/>
    <cellStyle name="Hipervínculo 23" xfId="4824" hidden="1"/>
    <cellStyle name="Hipervínculo 23" xfId="3216" hidden="1"/>
    <cellStyle name="Hipervínculo 23" xfId="5749" hidden="1"/>
    <cellStyle name="Hipervínculo 23" xfId="6507" hidden="1"/>
    <cellStyle name="Hipervínculo 23" xfId="6907" hidden="1"/>
    <cellStyle name="Hipervínculo 23" xfId="7675" hidden="1"/>
    <cellStyle name="Hipervínculo 23" xfId="8376" hidden="1"/>
    <cellStyle name="Hipervínculo 23" xfId="9143" hidden="1"/>
    <cellStyle name="Hipervínculo 23" xfId="9529" hidden="1"/>
    <cellStyle name="Hipervínculo 23" xfId="8078" hidden="1"/>
    <cellStyle name="Hipervínculo 23" xfId="10568" hidden="1"/>
    <cellStyle name="Hipervínculo 23" xfId="11330" hidden="1"/>
    <cellStyle name="Hipervínculo 23" xfId="11675" hidden="1"/>
    <cellStyle name="Hipervínculo 23" xfId="10176" hidden="1"/>
    <cellStyle name="Hipervínculo 23" xfId="12546" hidden="1"/>
    <cellStyle name="Hipervínculo 23" xfId="13140" hidden="1"/>
    <cellStyle name="Hipervínculo 23" xfId="13500" hidden="1"/>
    <cellStyle name="Hipervínculo 23" xfId="11913" hidden="1"/>
    <cellStyle name="Hipervínculo 23" xfId="10675" hidden="1"/>
    <cellStyle name="Hipervínculo 23" xfId="10125" hidden="1"/>
    <cellStyle name="Hipervínculo 23" xfId="9013" hidden="1"/>
    <cellStyle name="Hipervínculo 23" xfId="7936" hidden="1"/>
    <cellStyle name="Hipervínculo 23" xfId="6896" hidden="1"/>
    <cellStyle name="Hipervínculo 23" xfId="6213" hidden="1"/>
    <cellStyle name="Hipervínculo 23" xfId="8488" hidden="1"/>
    <cellStyle name="Hipervínculo 23" xfId="4710" hidden="1"/>
    <cellStyle name="Hipervínculo 23" xfId="3393" hidden="1"/>
    <cellStyle name="Hipervínculo 23" xfId="2958" hidden="1"/>
    <cellStyle name="Hipervínculo 23" xfId="1873" hidden="1"/>
    <cellStyle name="Hipervínculo 23" xfId="766" hidden="1"/>
    <cellStyle name="Hipervínculo 23" xfId="14281" hidden="1"/>
    <cellStyle name="Hipervínculo 23" xfId="14562" hidden="1"/>
    <cellStyle name="Hipervínculo 23" xfId="1165" hidden="1"/>
    <cellStyle name="Hipervínculo 23" xfId="15530" hidden="1"/>
    <cellStyle name="Hipervínculo 23" xfId="16190" hidden="1"/>
    <cellStyle name="Hipervínculo 23" xfId="16476" hidden="1"/>
    <cellStyle name="Hipervínculo 23" xfId="15189" hidden="1"/>
    <cellStyle name="Hipervínculo 23" xfId="17155" hidden="1"/>
    <cellStyle name="Hipervínculo 23" xfId="17750" hidden="1"/>
    <cellStyle name="Hipervínculo 23" xfId="18017" hidden="1"/>
    <cellStyle name="Hipervínculo 23" xfId="16718" hidden="1"/>
    <cellStyle name="Hipervínculo 23" xfId="15643" hidden="1"/>
    <cellStyle name="Hipervínculo 23" xfId="15154" hidden="1"/>
    <cellStyle name="Hipervínculo 23" xfId="14174" hidden="1"/>
    <cellStyle name="Hipervínculo 23" xfId="12418" hidden="1"/>
    <cellStyle name="Hipervínculo 23" xfId="10473" hidden="1"/>
    <cellStyle name="Hipervínculo 23" xfId="9700" hidden="1"/>
    <cellStyle name="Hipervínculo 23" xfId="13673" hidden="1"/>
    <cellStyle name="Hipervínculo 23" xfId="7426" hidden="1"/>
    <cellStyle name="Hipervínculo 23" xfId="5328" hidden="1"/>
    <cellStyle name="Hipervínculo 23" xfId="4800" hidden="1"/>
    <cellStyle name="Hipervínculo 23" xfId="2606" hidden="1"/>
    <cellStyle name="Hipervínculo 23" xfId="998" hidden="1"/>
    <cellStyle name="Hipervínculo 23" xfId="11174" hidden="1"/>
    <cellStyle name="Hipervínculo 23" xfId="18450" hidden="1"/>
    <cellStyle name="Hipervínculo 23" xfId="1653" hidden="1"/>
    <cellStyle name="Hipervínculo 23" xfId="19135" hidden="1"/>
    <cellStyle name="Hipervínculo 23" xfId="19609" hidden="1"/>
    <cellStyle name="Hipervínculo 23" xfId="19759" hidden="1"/>
    <cellStyle name="Hipervínculo 23" xfId="18923" hidden="1"/>
    <cellStyle name="Hipervínculo 23" xfId="20277" hidden="1"/>
    <cellStyle name="Hipervínculo 23" xfId="20716" hidden="1"/>
    <cellStyle name="Hipervínculo 23" xfId="20866" hidden="1"/>
    <cellStyle name="Hipervínculo 23" xfId="19947" hidden="1"/>
    <cellStyle name="Hipervínculo 23" xfId="19242" hidden="1"/>
    <cellStyle name="Hipervínculo 23" xfId="18900" hidden="1"/>
    <cellStyle name="Hipervínculo 23" xfId="17669" hidden="1"/>
    <cellStyle name="Hipervínculo 23" xfId="16645" hidden="1"/>
    <cellStyle name="Hipervínculo 23" xfId="14847" hidden="1"/>
    <cellStyle name="Hipervínculo 23" xfId="13887" hidden="1"/>
    <cellStyle name="Hipervínculo 23" xfId="17280" hidden="1"/>
    <cellStyle name="Hipervínculo 23" xfId="11414" hidden="1"/>
    <cellStyle name="Hipervínculo 23" xfId="8239" hidden="1"/>
    <cellStyle name="Hipervínculo 23" xfId="7587" hidden="1"/>
    <cellStyle name="Hipervínculo 23" xfId="3969" hidden="1"/>
    <cellStyle name="Hipervínculo 23" xfId="1288" hidden="1"/>
    <cellStyle name="Hipervínculo 23" xfId="16069" hidden="1"/>
    <cellStyle name="Hipervínculo 23" xfId="21150" hidden="1"/>
    <cellStyle name="Hipervínculo 23" xfId="2310" hidden="1"/>
    <cellStyle name="Hipervínculo 23" xfId="21545" hidden="1"/>
    <cellStyle name="Hipervínculo 23" xfId="21984" hidden="1"/>
    <cellStyle name="Hipervínculo 23" xfId="22134" hidden="1"/>
    <cellStyle name="Hipervínculo 23" xfId="21449" hidden="1"/>
    <cellStyle name="Hipervínculo 23" xfId="22469" hidden="1"/>
    <cellStyle name="Hipervínculo 23" xfId="22908" hidden="1"/>
    <cellStyle name="Hipervínculo 23" xfId="23058"/>
    <cellStyle name="Hipervínculo 230" xfId="1825" hidden="1"/>
    <cellStyle name="Hipervínculo 230" xfId="2585" hidden="1"/>
    <cellStyle name="Hipervínculo 230" xfId="4128" hidden="1"/>
    <cellStyle name="Hipervínculo 230" xfId="4951" hidden="1"/>
    <cellStyle name="Hipervínculo 230" xfId="6157" hidden="1"/>
    <cellStyle name="Hipervínculo 230" xfId="7089" hidden="1"/>
    <cellStyle name="Hipervínculo 230" xfId="8781" hidden="1"/>
    <cellStyle name="Hipervínculo 230" xfId="9702" hidden="1"/>
    <cellStyle name="Hipervínculo 230" xfId="10970" hidden="1"/>
    <cellStyle name="Hipervínculo 230" xfId="11863" hidden="1"/>
    <cellStyle name="Hipervínculo 230" xfId="12842" hidden="1"/>
    <cellStyle name="Hipervínculo 230" xfId="13660" hidden="1"/>
    <cellStyle name="Hipervínculo 230" xfId="9812" hidden="1"/>
    <cellStyle name="Hipervínculo 230" xfId="7470" hidden="1"/>
    <cellStyle name="Hipervínculo 230" xfId="5806" hidden="1"/>
    <cellStyle name="Hipervínculo 230" xfId="4011" hidden="1"/>
    <cellStyle name="Hipervínculo 230" xfId="2733" hidden="1"/>
    <cellStyle name="Hipervínculo 230" xfId="13961" hidden="1"/>
    <cellStyle name="Hipervínculo 230" xfId="14738" hidden="1"/>
    <cellStyle name="Hipervínculo 230" xfId="15889" hidden="1"/>
    <cellStyle name="Hipervínculo 230" xfId="16653" hidden="1"/>
    <cellStyle name="Hipervínculo 230" xfId="17457" hidden="1"/>
    <cellStyle name="Hipervínculo 230" xfId="18122" hidden="1"/>
    <cellStyle name="Hipervínculo 230" xfId="14865" hidden="1"/>
    <cellStyle name="Hipervínculo 230" xfId="11741" hidden="1"/>
    <cellStyle name="Hipervínculo 230" xfId="9268" hidden="1"/>
    <cellStyle name="Hipervínculo 230" xfId="6262" hidden="1"/>
    <cellStyle name="Hipervínculo 230" xfId="4074" hidden="1"/>
    <cellStyle name="Hipervínculo 230" xfId="13507" hidden="1"/>
    <cellStyle name="Hipervínculo 230" xfId="18584" hidden="1"/>
    <cellStyle name="Hipervínculo 230" xfId="19412" hidden="1"/>
    <cellStyle name="Hipervínculo 230" xfId="19888" hidden="1"/>
    <cellStyle name="Hipervínculo 230" xfId="20519" hidden="1"/>
    <cellStyle name="Hipervínculo 230" xfId="20924" hidden="1"/>
    <cellStyle name="Hipervínculo 230" xfId="18687" hidden="1"/>
    <cellStyle name="Hipervínculo 230" xfId="15402" hidden="1"/>
    <cellStyle name="Hipervínculo 230" xfId="13491" hidden="1"/>
    <cellStyle name="Hipervínculo 230" xfId="9878" hidden="1"/>
    <cellStyle name="Hipervínculo 230" xfId="6441" hidden="1"/>
    <cellStyle name="Hipervínculo 230" xfId="18025" hidden="1"/>
    <cellStyle name="Hipervínculo 230" xfId="21208" hidden="1"/>
    <cellStyle name="Hipervínculo 230" xfId="21787" hidden="1"/>
    <cellStyle name="Hipervínculo 230" xfId="22192" hidden="1"/>
    <cellStyle name="Hipervínculo 230" xfId="22711" hidden="1"/>
    <cellStyle name="Hipervínculo 230" xfId="23116"/>
    <cellStyle name="Hipervínculo 231" xfId="1826" hidden="1"/>
    <cellStyle name="Hipervínculo 231" xfId="2587" hidden="1"/>
    <cellStyle name="Hipervínculo 231" xfId="4130" hidden="1"/>
    <cellStyle name="Hipervínculo 231" xfId="4952" hidden="1"/>
    <cellStyle name="Hipervínculo 231" xfId="6159" hidden="1"/>
    <cellStyle name="Hipervínculo 231" xfId="7091" hidden="1"/>
    <cellStyle name="Hipervínculo 231" xfId="8783" hidden="1"/>
    <cellStyle name="Hipervínculo 231" xfId="9704" hidden="1"/>
    <cellStyle name="Hipervínculo 231" xfId="10972" hidden="1"/>
    <cellStyle name="Hipervínculo 231" xfId="11865" hidden="1"/>
    <cellStyle name="Hipervínculo 231" xfId="12843" hidden="1"/>
    <cellStyle name="Hipervínculo 231" xfId="13662" hidden="1"/>
    <cellStyle name="Hipervínculo 231" xfId="9809" hidden="1"/>
    <cellStyle name="Hipervínculo 231" xfId="7468" hidden="1"/>
    <cellStyle name="Hipervínculo 231" xfId="5804" hidden="1"/>
    <cellStyle name="Hipervínculo 231" xfId="4008" hidden="1"/>
    <cellStyle name="Hipervínculo 231" xfId="2730" hidden="1"/>
    <cellStyle name="Hipervínculo 231" xfId="13962" hidden="1"/>
    <cellStyle name="Hipervínculo 231" xfId="14740" hidden="1"/>
    <cellStyle name="Hipervínculo 231" xfId="15891" hidden="1"/>
    <cellStyle name="Hipervínculo 231" xfId="16655" hidden="1"/>
    <cellStyle name="Hipervínculo 231" xfId="17458" hidden="1"/>
    <cellStyle name="Hipervínculo 231" xfId="18123" hidden="1"/>
    <cellStyle name="Hipervínculo 231" xfId="14861" hidden="1"/>
    <cellStyle name="Hipervínculo 231" xfId="11736" hidden="1"/>
    <cellStyle name="Hipervínculo 231" xfId="9267" hidden="1"/>
    <cellStyle name="Hipervínculo 231" xfId="6257" hidden="1"/>
    <cellStyle name="Hipervínculo 231" xfId="4068" hidden="1"/>
    <cellStyle name="Hipervínculo 231" xfId="13851" hidden="1"/>
    <cellStyle name="Hipervínculo 231" xfId="18585" hidden="1"/>
    <cellStyle name="Hipervínculo 231" xfId="19413" hidden="1"/>
    <cellStyle name="Hipervínculo 231" xfId="19890" hidden="1"/>
    <cellStyle name="Hipervínculo 231" xfId="20520" hidden="1"/>
    <cellStyle name="Hipervínculo 231" xfId="20925" hidden="1"/>
    <cellStyle name="Hipervínculo 231" xfId="18684" hidden="1"/>
    <cellStyle name="Hipervínculo 231" xfId="15400" hidden="1"/>
    <cellStyle name="Hipervínculo 231" xfId="13487" hidden="1"/>
    <cellStyle name="Hipervínculo 231" xfId="9871" hidden="1"/>
    <cellStyle name="Hipervínculo 231" xfId="6432" hidden="1"/>
    <cellStyle name="Hipervínculo 231" xfId="18307" hidden="1"/>
    <cellStyle name="Hipervínculo 231" xfId="21209" hidden="1"/>
    <cellStyle name="Hipervínculo 231" xfId="21788" hidden="1"/>
    <cellStyle name="Hipervínculo 231" xfId="22193" hidden="1"/>
    <cellStyle name="Hipervínculo 231" xfId="22712" hidden="1"/>
    <cellStyle name="Hipervínculo 231" xfId="23117"/>
    <cellStyle name="Hipervínculo 232" xfId="1828" hidden="1"/>
    <cellStyle name="Hipervínculo 232" xfId="2589" hidden="1"/>
    <cellStyle name="Hipervínculo 232" xfId="4132" hidden="1"/>
    <cellStyle name="Hipervínculo 232" xfId="4953" hidden="1"/>
    <cellStyle name="Hipervínculo 232" xfId="6161" hidden="1"/>
    <cellStyle name="Hipervínculo 232" xfId="7093" hidden="1"/>
    <cellStyle name="Hipervínculo 232" xfId="8785" hidden="1"/>
    <cellStyle name="Hipervínculo 232" xfId="9706" hidden="1"/>
    <cellStyle name="Hipervínculo 232" xfId="10974" hidden="1"/>
    <cellStyle name="Hipervínculo 232" xfId="11866" hidden="1"/>
    <cellStyle name="Hipervínculo 232" xfId="12845" hidden="1"/>
    <cellStyle name="Hipervínculo 232" xfId="13664" hidden="1"/>
    <cellStyle name="Hipervínculo 232" xfId="9805" hidden="1"/>
    <cellStyle name="Hipervínculo 232" xfId="7466" hidden="1"/>
    <cellStyle name="Hipervínculo 232" xfId="5800" hidden="1"/>
    <cellStyle name="Hipervínculo 232" xfId="4004" hidden="1"/>
    <cellStyle name="Hipervínculo 232" xfId="2726" hidden="1"/>
    <cellStyle name="Hipervínculo 232" xfId="13963" hidden="1"/>
    <cellStyle name="Hipervínculo 232" xfId="14742" hidden="1"/>
    <cellStyle name="Hipervínculo 232" xfId="15893" hidden="1"/>
    <cellStyle name="Hipervínculo 232" xfId="16657" hidden="1"/>
    <cellStyle name="Hipervínculo 232" xfId="17459" hidden="1"/>
    <cellStyle name="Hipervínculo 232" xfId="18124" hidden="1"/>
    <cellStyle name="Hipervínculo 232" xfId="14857" hidden="1"/>
    <cellStyle name="Hipervínculo 232" xfId="11734" hidden="1"/>
    <cellStyle name="Hipervínculo 232" xfId="9265" hidden="1"/>
    <cellStyle name="Hipervínculo 232" xfId="6253" hidden="1"/>
    <cellStyle name="Hipervínculo 232" xfId="4060" hidden="1"/>
    <cellStyle name="Hipervínculo 232" xfId="13590" hidden="1"/>
    <cellStyle name="Hipervínculo 232" xfId="18587" hidden="1"/>
    <cellStyle name="Hipervínculo 232" xfId="19414" hidden="1"/>
    <cellStyle name="Hipervínculo 232" xfId="19892" hidden="1"/>
    <cellStyle name="Hipervínculo 232" xfId="20521" hidden="1"/>
    <cellStyle name="Hipervínculo 232" xfId="20926" hidden="1"/>
    <cellStyle name="Hipervínculo 232" xfId="18681" hidden="1"/>
    <cellStyle name="Hipervínculo 232" xfId="15398" hidden="1"/>
    <cellStyle name="Hipervínculo 232" xfId="13485" hidden="1"/>
    <cellStyle name="Hipervínculo 232" xfId="9859" hidden="1"/>
    <cellStyle name="Hipervínculo 232" xfId="6421" hidden="1"/>
    <cellStyle name="Hipervínculo 232" xfId="18084" hidden="1"/>
    <cellStyle name="Hipervínculo 232" xfId="21210" hidden="1"/>
    <cellStyle name="Hipervínculo 232" xfId="21789" hidden="1"/>
    <cellStyle name="Hipervínculo 232" xfId="22194" hidden="1"/>
    <cellStyle name="Hipervínculo 232" xfId="22713" hidden="1"/>
    <cellStyle name="Hipervínculo 232" xfId="23118"/>
    <cellStyle name="Hipervínculo 233" xfId="1830" hidden="1"/>
    <cellStyle name="Hipervínculo 233" xfId="2591" hidden="1"/>
    <cellStyle name="Hipervínculo 233" xfId="4134" hidden="1"/>
    <cellStyle name="Hipervínculo 233" xfId="4955" hidden="1"/>
    <cellStyle name="Hipervínculo 233" xfId="6163" hidden="1"/>
    <cellStyle name="Hipervínculo 233" xfId="7094" hidden="1"/>
    <cellStyle name="Hipervínculo 233" xfId="8787" hidden="1"/>
    <cellStyle name="Hipervínculo 233" xfId="9708" hidden="1"/>
    <cellStyle name="Hipervínculo 233" xfId="10976" hidden="1"/>
    <cellStyle name="Hipervínculo 233" xfId="11868" hidden="1"/>
    <cellStyle name="Hipervínculo 233" xfId="12847" hidden="1"/>
    <cellStyle name="Hipervínculo 233" xfId="13666" hidden="1"/>
    <cellStyle name="Hipervínculo 233" xfId="9802" hidden="1"/>
    <cellStyle name="Hipervínculo 233" xfId="7465" hidden="1"/>
    <cellStyle name="Hipervínculo 233" xfId="5797" hidden="1"/>
    <cellStyle name="Hipervínculo 233" xfId="4001" hidden="1"/>
    <cellStyle name="Hipervínculo 233" xfId="2723" hidden="1"/>
    <cellStyle name="Hipervínculo 233" xfId="13965" hidden="1"/>
    <cellStyle name="Hipervínculo 233" xfId="14744" hidden="1"/>
    <cellStyle name="Hipervínculo 233" xfId="15894" hidden="1"/>
    <cellStyle name="Hipervínculo 233" xfId="16659" hidden="1"/>
    <cellStyle name="Hipervínculo 233" xfId="17460" hidden="1"/>
    <cellStyle name="Hipervínculo 233" xfId="18125" hidden="1"/>
    <cellStyle name="Hipervínculo 233" xfId="14853" hidden="1"/>
    <cellStyle name="Hipervínculo 233" xfId="11731" hidden="1"/>
    <cellStyle name="Hipervínculo 233" xfId="9264" hidden="1"/>
    <cellStyle name="Hipervínculo 233" xfId="6248" hidden="1"/>
    <cellStyle name="Hipervínculo 233" xfId="4053" hidden="1"/>
    <cellStyle name="Hipervínculo 233" xfId="13904" hidden="1"/>
    <cellStyle name="Hipervínculo 233" xfId="18588" hidden="1"/>
    <cellStyle name="Hipervínculo 233" xfId="19415" hidden="1"/>
    <cellStyle name="Hipervínculo 233" xfId="19894" hidden="1"/>
    <cellStyle name="Hipervínculo 233" xfId="20522" hidden="1"/>
    <cellStyle name="Hipervínculo 233" xfId="20927" hidden="1"/>
    <cellStyle name="Hipervínculo 233" xfId="18678" hidden="1"/>
    <cellStyle name="Hipervínculo 233" xfId="15397" hidden="1"/>
    <cellStyle name="Hipervínculo 233" xfId="13482" hidden="1"/>
    <cellStyle name="Hipervínculo 233" xfId="9847" hidden="1"/>
    <cellStyle name="Hipervínculo 233" xfId="6414" hidden="1"/>
    <cellStyle name="Hipervínculo 233" xfId="18357" hidden="1"/>
    <cellStyle name="Hipervínculo 233" xfId="21211" hidden="1"/>
    <cellStyle name="Hipervínculo 233" xfId="21790" hidden="1"/>
    <cellStyle name="Hipervínculo 233" xfId="22195" hidden="1"/>
    <cellStyle name="Hipervínculo 233" xfId="22714" hidden="1"/>
    <cellStyle name="Hipervínculo 233" xfId="23119"/>
    <cellStyle name="Hipervínculo 234" xfId="1832" hidden="1"/>
    <cellStyle name="Hipervínculo 234" xfId="2593" hidden="1"/>
    <cellStyle name="Hipervínculo 234" xfId="4136" hidden="1"/>
    <cellStyle name="Hipervínculo 234" xfId="4956" hidden="1"/>
    <cellStyle name="Hipervínculo 234" xfId="6165" hidden="1"/>
    <cellStyle name="Hipervínculo 234" xfId="7096" hidden="1"/>
    <cellStyle name="Hipervínculo 234" xfId="8789" hidden="1"/>
    <cellStyle name="Hipervínculo 234" xfId="9710" hidden="1"/>
    <cellStyle name="Hipervínculo 234" xfId="10978" hidden="1"/>
    <cellStyle name="Hipervínculo 234" xfId="11870" hidden="1"/>
    <cellStyle name="Hipervínculo 234" xfId="12849" hidden="1"/>
    <cellStyle name="Hipervínculo 234" xfId="13668" hidden="1"/>
    <cellStyle name="Hipervínculo 234" xfId="9798" hidden="1"/>
    <cellStyle name="Hipervínculo 234" xfId="7463" hidden="1"/>
    <cellStyle name="Hipervínculo 234" xfId="5791" hidden="1"/>
    <cellStyle name="Hipervínculo 234" xfId="3997" hidden="1"/>
    <cellStyle name="Hipervínculo 234" xfId="2719" hidden="1"/>
    <cellStyle name="Hipervínculo 234" xfId="13967" hidden="1"/>
    <cellStyle name="Hipervínculo 234" xfId="14746" hidden="1"/>
    <cellStyle name="Hipervínculo 234" xfId="15895" hidden="1"/>
    <cellStyle name="Hipervínculo 234" xfId="16661" hidden="1"/>
    <cellStyle name="Hipervínculo 234" xfId="17461" hidden="1"/>
    <cellStyle name="Hipervínculo 234" xfId="18126" hidden="1"/>
    <cellStyle name="Hipervínculo 234" xfId="14849" hidden="1"/>
    <cellStyle name="Hipervínculo 234" xfId="11730" hidden="1"/>
    <cellStyle name="Hipervínculo 234" xfId="9262" hidden="1"/>
    <cellStyle name="Hipervínculo 234" xfId="6246" hidden="1"/>
    <cellStyle name="Hipervínculo 234" xfId="4045" hidden="1"/>
    <cellStyle name="Hipervínculo 234" xfId="13510" hidden="1"/>
    <cellStyle name="Hipervínculo 234" xfId="18590" hidden="1"/>
    <cellStyle name="Hipervínculo 234" xfId="19416" hidden="1"/>
    <cellStyle name="Hipervínculo 234" xfId="19896" hidden="1"/>
    <cellStyle name="Hipervínculo 234" xfId="20523" hidden="1"/>
    <cellStyle name="Hipervínculo 234" xfId="20928" hidden="1"/>
    <cellStyle name="Hipervínculo 234" xfId="18675" hidden="1"/>
    <cellStyle name="Hipervínculo 234" xfId="15387" hidden="1"/>
    <cellStyle name="Hipervínculo 234" xfId="13478" hidden="1"/>
    <cellStyle name="Hipervínculo 234" xfId="9841" hidden="1"/>
    <cellStyle name="Hipervínculo 234" xfId="6401" hidden="1"/>
    <cellStyle name="Hipervínculo 234" xfId="18026" hidden="1"/>
    <cellStyle name="Hipervínculo 234" xfId="21212" hidden="1"/>
    <cellStyle name="Hipervínculo 234" xfId="21791" hidden="1"/>
    <cellStyle name="Hipervínculo 234" xfId="22196" hidden="1"/>
    <cellStyle name="Hipervínculo 234" xfId="22715" hidden="1"/>
    <cellStyle name="Hipervínculo 234" xfId="23120"/>
    <cellStyle name="Hipervínculo 235" xfId="1834" hidden="1"/>
    <cellStyle name="Hipervínculo 235" xfId="2594" hidden="1"/>
    <cellStyle name="Hipervínculo 235" xfId="4138" hidden="1"/>
    <cellStyle name="Hipervínculo 235" xfId="4957" hidden="1"/>
    <cellStyle name="Hipervínculo 235" xfId="6166" hidden="1"/>
    <cellStyle name="Hipervínculo 235" xfId="7098" hidden="1"/>
    <cellStyle name="Hipervínculo 235" xfId="8790" hidden="1"/>
    <cellStyle name="Hipervínculo 235" xfId="9712" hidden="1"/>
    <cellStyle name="Hipervínculo 235" xfId="10980" hidden="1"/>
    <cellStyle name="Hipervínculo 235" xfId="11872" hidden="1"/>
    <cellStyle name="Hipervínculo 235" xfId="12850" hidden="1"/>
    <cellStyle name="Hipervínculo 235" xfId="13670" hidden="1"/>
    <cellStyle name="Hipervínculo 235" xfId="9793" hidden="1"/>
    <cellStyle name="Hipervínculo 235" xfId="7462" hidden="1"/>
    <cellStyle name="Hipervínculo 235" xfId="5787" hidden="1"/>
    <cellStyle name="Hipervínculo 235" xfId="3993" hidden="1"/>
    <cellStyle name="Hipervínculo 235" xfId="2716" hidden="1"/>
    <cellStyle name="Hipervínculo 235" xfId="13968" hidden="1"/>
    <cellStyle name="Hipervínculo 235" xfId="14747" hidden="1"/>
    <cellStyle name="Hipervínculo 235" xfId="15897" hidden="1"/>
    <cellStyle name="Hipervínculo 235" xfId="16662" hidden="1"/>
    <cellStyle name="Hipervínculo 235" xfId="17463" hidden="1"/>
    <cellStyle name="Hipervínculo 235" xfId="18127" hidden="1"/>
    <cellStyle name="Hipervínculo 235" xfId="14845" hidden="1"/>
    <cellStyle name="Hipervínculo 235" xfId="11729" hidden="1"/>
    <cellStyle name="Hipervínculo 235" xfId="9261" hidden="1"/>
    <cellStyle name="Hipervínculo 235" xfId="6243" hidden="1"/>
    <cellStyle name="Hipervínculo 235" xfId="4034" hidden="1"/>
    <cellStyle name="Hipervínculo 235" xfId="13511" hidden="1"/>
    <cellStyle name="Hipervínculo 235" xfId="18591" hidden="1"/>
    <cellStyle name="Hipervínculo 235" xfId="19417" hidden="1"/>
    <cellStyle name="Hipervínculo 235" xfId="19897" hidden="1"/>
    <cellStyle name="Hipervínculo 235" xfId="20524" hidden="1"/>
    <cellStyle name="Hipervínculo 235" xfId="20929" hidden="1"/>
    <cellStyle name="Hipervínculo 235" xfId="18672" hidden="1"/>
    <cellStyle name="Hipervínculo 235" xfId="15378" hidden="1"/>
    <cellStyle name="Hipervínculo 235" xfId="13474" hidden="1"/>
    <cellStyle name="Hipervínculo 235" xfId="9830" hidden="1"/>
    <cellStyle name="Hipervínculo 235" xfId="6388" hidden="1"/>
    <cellStyle name="Hipervínculo 235" xfId="18027" hidden="1"/>
    <cellStyle name="Hipervínculo 235" xfId="21213" hidden="1"/>
    <cellStyle name="Hipervínculo 235" xfId="21792" hidden="1"/>
    <cellStyle name="Hipervínculo 235" xfId="22197" hidden="1"/>
    <cellStyle name="Hipervínculo 235" xfId="22716" hidden="1"/>
    <cellStyle name="Hipervínculo 235" xfId="23121"/>
    <cellStyle name="Hipervínculo 236" xfId="1835" hidden="1"/>
    <cellStyle name="Hipervínculo 236" xfId="2596" hidden="1"/>
    <cellStyle name="Hipervínculo 236" xfId="4140" hidden="1"/>
    <cellStyle name="Hipervínculo 236" xfId="4958" hidden="1"/>
    <cellStyle name="Hipervínculo 236" xfId="6168" hidden="1"/>
    <cellStyle name="Hipervínculo 236" xfId="7100" hidden="1"/>
    <cellStyle name="Hipervínculo 236" xfId="8792" hidden="1"/>
    <cellStyle name="Hipervínculo 236" xfId="9714" hidden="1"/>
    <cellStyle name="Hipervínculo 236" xfId="10982" hidden="1"/>
    <cellStyle name="Hipervínculo 236" xfId="11873" hidden="1"/>
    <cellStyle name="Hipervínculo 236" xfId="12852" hidden="1"/>
    <cellStyle name="Hipervínculo 236" xfId="13672" hidden="1"/>
    <cellStyle name="Hipervínculo 236" xfId="9791" hidden="1"/>
    <cellStyle name="Hipervínculo 236" xfId="7460" hidden="1"/>
    <cellStyle name="Hipervínculo 236" xfId="5777" hidden="1"/>
    <cellStyle name="Hipervínculo 236" xfId="3989" hidden="1"/>
    <cellStyle name="Hipervínculo 236" xfId="2713" hidden="1"/>
    <cellStyle name="Hipervínculo 236" xfId="13969" hidden="1"/>
    <cellStyle name="Hipervínculo 236" xfId="14749" hidden="1"/>
    <cellStyle name="Hipervínculo 236" xfId="15899" hidden="1"/>
    <cellStyle name="Hipervínculo 236" xfId="16664" hidden="1"/>
    <cellStyle name="Hipervínculo 236" xfId="17464" hidden="1"/>
    <cellStyle name="Hipervínculo 236" xfId="18128" hidden="1"/>
    <cellStyle name="Hipervínculo 236" xfId="14841" hidden="1"/>
    <cellStyle name="Hipervínculo 236" xfId="11727" hidden="1"/>
    <cellStyle name="Hipervínculo 236" xfId="9259" hidden="1"/>
    <cellStyle name="Hipervínculo 236" xfId="6235" hidden="1"/>
    <cellStyle name="Hipervínculo 236" xfId="4026" hidden="1"/>
    <cellStyle name="Hipervínculo 236" xfId="13597" hidden="1"/>
    <cellStyle name="Hipervínculo 236" xfId="18592" hidden="1"/>
    <cellStyle name="Hipervínculo 236" xfId="19418" hidden="1"/>
    <cellStyle name="Hipervínculo 236" xfId="19898" hidden="1"/>
    <cellStyle name="Hipervínculo 236" xfId="20525" hidden="1"/>
    <cellStyle name="Hipervínculo 236" xfId="20930" hidden="1"/>
    <cellStyle name="Hipervínculo 236" xfId="18669" hidden="1"/>
    <cellStyle name="Hipervínculo 236" xfId="15377" hidden="1"/>
    <cellStyle name="Hipervínculo 236" xfId="13470" hidden="1"/>
    <cellStyle name="Hipervínculo 236" xfId="9823" hidden="1"/>
    <cellStyle name="Hipervínculo 236" xfId="6377" hidden="1"/>
    <cellStyle name="Hipervínculo 236" xfId="18091" hidden="1"/>
    <cellStyle name="Hipervínculo 236" xfId="21214" hidden="1"/>
    <cellStyle name="Hipervínculo 236" xfId="21793" hidden="1"/>
    <cellStyle name="Hipervínculo 236" xfId="22198" hidden="1"/>
    <cellStyle name="Hipervínculo 236" xfId="22717" hidden="1"/>
    <cellStyle name="Hipervínculo 236" xfId="23122"/>
    <cellStyle name="Hipervínculo 237" xfId="1836" hidden="1"/>
    <cellStyle name="Hipervínculo 237" xfId="2598" hidden="1"/>
    <cellStyle name="Hipervínculo 237" xfId="4142" hidden="1"/>
    <cellStyle name="Hipervínculo 237" xfId="4959" hidden="1"/>
    <cellStyle name="Hipervínculo 237" xfId="6170" hidden="1"/>
    <cellStyle name="Hipervínculo 237" xfId="7101" hidden="1"/>
    <cellStyle name="Hipervínculo 237" xfId="8794" hidden="1"/>
    <cellStyle name="Hipervínculo 237" xfId="9716" hidden="1"/>
    <cellStyle name="Hipervínculo 237" xfId="10984" hidden="1"/>
    <cellStyle name="Hipervínculo 237" xfId="11875" hidden="1"/>
    <cellStyle name="Hipervínculo 237" xfId="12853" hidden="1"/>
    <cellStyle name="Hipervínculo 237" xfId="13674" hidden="1"/>
    <cellStyle name="Hipervínculo 237" xfId="9788" hidden="1"/>
    <cellStyle name="Hipervínculo 237" xfId="7458" hidden="1"/>
    <cellStyle name="Hipervínculo 237" xfId="5773" hidden="1"/>
    <cellStyle name="Hipervínculo 237" xfId="3986" hidden="1"/>
    <cellStyle name="Hipervínculo 237" xfId="2709" hidden="1"/>
    <cellStyle name="Hipervínculo 237" xfId="13971" hidden="1"/>
    <cellStyle name="Hipervínculo 237" xfId="14751" hidden="1"/>
    <cellStyle name="Hipervínculo 237" xfId="15900" hidden="1"/>
    <cellStyle name="Hipervínculo 237" xfId="16666" hidden="1"/>
    <cellStyle name="Hipervínculo 237" xfId="17466" hidden="1"/>
    <cellStyle name="Hipervínculo 237" xfId="18129" hidden="1"/>
    <cellStyle name="Hipervínculo 237" xfId="14837" hidden="1"/>
    <cellStyle name="Hipervínculo 237" xfId="11722" hidden="1"/>
    <cellStyle name="Hipervínculo 237" xfId="9258" hidden="1"/>
    <cellStyle name="Hipervínculo 237" xfId="6232" hidden="1"/>
    <cellStyle name="Hipervínculo 237" xfId="4019" hidden="1"/>
    <cellStyle name="Hipervínculo 237" xfId="13641" hidden="1"/>
    <cellStyle name="Hipervínculo 237" xfId="18594" hidden="1"/>
    <cellStyle name="Hipervínculo 237" xfId="19419" hidden="1"/>
    <cellStyle name="Hipervínculo 237" xfId="19900" hidden="1"/>
    <cellStyle name="Hipervínculo 237" xfId="20526" hidden="1"/>
    <cellStyle name="Hipervínculo 237" xfId="20931" hidden="1"/>
    <cellStyle name="Hipervínculo 237" xfId="18666" hidden="1"/>
    <cellStyle name="Hipervínculo 237" xfId="15376" hidden="1"/>
    <cellStyle name="Hipervínculo 237" xfId="13466" hidden="1"/>
    <cellStyle name="Hipervínculo 237" xfId="9816" hidden="1"/>
    <cellStyle name="Hipervínculo 237" xfId="6364" hidden="1"/>
    <cellStyle name="Hipervínculo 237" xfId="18119" hidden="1"/>
    <cellStyle name="Hipervínculo 237" xfId="21215" hidden="1"/>
    <cellStyle name="Hipervínculo 237" xfId="21794" hidden="1"/>
    <cellStyle name="Hipervínculo 237" xfId="22199" hidden="1"/>
    <cellStyle name="Hipervínculo 237" xfId="22718" hidden="1"/>
    <cellStyle name="Hipervínculo 237" xfId="23123"/>
    <cellStyle name="Hipervínculo 238" xfId="1837" hidden="1"/>
    <cellStyle name="Hipervínculo 238" xfId="2599" hidden="1"/>
    <cellStyle name="Hipervínculo 238" xfId="4144" hidden="1"/>
    <cellStyle name="Hipervínculo 238" xfId="4960" hidden="1"/>
    <cellStyle name="Hipervínculo 238" xfId="6172" hidden="1"/>
    <cellStyle name="Hipervínculo 238" xfId="7103" hidden="1"/>
    <cellStyle name="Hipervínculo 238" xfId="8796" hidden="1"/>
    <cellStyle name="Hipervínculo 238" xfId="9718" hidden="1"/>
    <cellStyle name="Hipervínculo 238" xfId="10986" hidden="1"/>
    <cellStyle name="Hipervínculo 238" xfId="11877" hidden="1"/>
    <cellStyle name="Hipervínculo 238" xfId="12855" hidden="1"/>
    <cellStyle name="Hipervínculo 238" xfId="13676" hidden="1"/>
    <cellStyle name="Hipervínculo 238" xfId="9785" hidden="1"/>
    <cellStyle name="Hipervínculo 238" xfId="7456" hidden="1"/>
    <cellStyle name="Hipervínculo 238" xfId="5770" hidden="1"/>
    <cellStyle name="Hipervínculo 238" xfId="3982" hidden="1"/>
    <cellStyle name="Hipervínculo 238" xfId="2705" hidden="1"/>
    <cellStyle name="Hipervínculo 238" xfId="13972" hidden="1"/>
    <cellStyle name="Hipervínculo 238" xfId="14753" hidden="1"/>
    <cellStyle name="Hipervínculo 238" xfId="15901" hidden="1"/>
    <cellStyle name="Hipervínculo 238" xfId="16668" hidden="1"/>
    <cellStyle name="Hipervínculo 238" xfId="17467" hidden="1"/>
    <cellStyle name="Hipervínculo 238" xfId="18130" hidden="1"/>
    <cellStyle name="Hipervínculo 238" xfId="14831" hidden="1"/>
    <cellStyle name="Hipervínculo 238" xfId="11719" hidden="1"/>
    <cellStyle name="Hipervínculo 238" xfId="9256" hidden="1"/>
    <cellStyle name="Hipervínculo 238" xfId="6225" hidden="1"/>
    <cellStyle name="Hipervínculo 238" xfId="4013" hidden="1"/>
    <cellStyle name="Hipervínculo 238" xfId="13688" hidden="1"/>
    <cellStyle name="Hipervínculo 238" xfId="18596" hidden="1"/>
    <cellStyle name="Hipervínculo 238" xfId="19420" hidden="1"/>
    <cellStyle name="Hipervínculo 238" xfId="19902" hidden="1"/>
    <cellStyle name="Hipervínculo 238" xfId="20527" hidden="1"/>
    <cellStyle name="Hipervínculo 238" xfId="20932" hidden="1"/>
    <cellStyle name="Hipervínculo 238" xfId="18661" hidden="1"/>
    <cellStyle name="Hipervínculo 238" xfId="15375" hidden="1"/>
    <cellStyle name="Hipervínculo 238" xfId="13461" hidden="1"/>
    <cellStyle name="Hipervínculo 238" xfId="9807" hidden="1"/>
    <cellStyle name="Hipervínculo 238" xfId="6353" hidden="1"/>
    <cellStyle name="Hipervínculo 238" xfId="18146" hidden="1"/>
    <cellStyle name="Hipervínculo 238" xfId="21216" hidden="1"/>
    <cellStyle name="Hipervínculo 238" xfId="21795" hidden="1"/>
    <cellStyle name="Hipervínculo 238" xfId="22200" hidden="1"/>
    <cellStyle name="Hipervínculo 238" xfId="22719" hidden="1"/>
    <cellStyle name="Hipervínculo 238" xfId="23124"/>
    <cellStyle name="Hipervínculo 239" xfId="1839" hidden="1"/>
    <cellStyle name="Hipervínculo 239" xfId="2601" hidden="1"/>
    <cellStyle name="Hipervínculo 239" xfId="4146" hidden="1"/>
    <cellStyle name="Hipervínculo 239" xfId="4962" hidden="1"/>
    <cellStyle name="Hipervínculo 239" xfId="6174" hidden="1"/>
    <cellStyle name="Hipervínculo 239" xfId="7105" hidden="1"/>
    <cellStyle name="Hipervínculo 239" xfId="8798" hidden="1"/>
    <cellStyle name="Hipervínculo 239" xfId="9719" hidden="1"/>
    <cellStyle name="Hipervínculo 239" xfId="10988" hidden="1"/>
    <cellStyle name="Hipervínculo 239" xfId="11879" hidden="1"/>
    <cellStyle name="Hipervínculo 239" xfId="12856" hidden="1"/>
    <cellStyle name="Hipervínculo 239" xfId="13678" hidden="1"/>
    <cellStyle name="Hipervínculo 239" xfId="9778" hidden="1"/>
    <cellStyle name="Hipervínculo 239" xfId="7455" hidden="1"/>
    <cellStyle name="Hipervínculo 239" xfId="5763" hidden="1"/>
    <cellStyle name="Hipervínculo 239" xfId="3978" hidden="1"/>
    <cellStyle name="Hipervínculo 239" xfId="2701" hidden="1"/>
    <cellStyle name="Hipervínculo 239" xfId="13974" hidden="1"/>
    <cellStyle name="Hipervínculo 239" xfId="14755" hidden="1"/>
    <cellStyle name="Hipervínculo 239" xfId="15903" hidden="1"/>
    <cellStyle name="Hipervínculo 239" xfId="16669" hidden="1"/>
    <cellStyle name="Hipervínculo 239" xfId="17468" hidden="1"/>
    <cellStyle name="Hipervínculo 239" xfId="18131" hidden="1"/>
    <cellStyle name="Hipervínculo 239" xfId="14828" hidden="1"/>
    <cellStyle name="Hipervínculo 239" xfId="11706" hidden="1"/>
    <cellStyle name="Hipervínculo 239" xfId="9255" hidden="1"/>
    <cellStyle name="Hipervínculo 239" xfId="6223" hidden="1"/>
    <cellStyle name="Hipervínculo 239" xfId="4006" hidden="1"/>
    <cellStyle name="Hipervínculo 239" xfId="13734" hidden="1"/>
    <cellStyle name="Hipervínculo 239" xfId="18597" hidden="1"/>
    <cellStyle name="Hipervínculo 239" xfId="19421" hidden="1"/>
    <cellStyle name="Hipervínculo 239" xfId="19903" hidden="1"/>
    <cellStyle name="Hipervínculo 239" xfId="20528" hidden="1"/>
    <cellStyle name="Hipervínculo 239" xfId="20933" hidden="1"/>
    <cellStyle name="Hipervínculo 239" xfId="18659" hidden="1"/>
    <cellStyle name="Hipervínculo 239" xfId="15373" hidden="1"/>
    <cellStyle name="Hipervínculo 239" xfId="13457" hidden="1"/>
    <cellStyle name="Hipervínculo 239" xfId="9800" hidden="1"/>
    <cellStyle name="Hipervínculo 239" xfId="6343" hidden="1"/>
    <cellStyle name="Hipervínculo 239" xfId="18180" hidden="1"/>
    <cellStyle name="Hipervínculo 239" xfId="21217" hidden="1"/>
    <cellStyle name="Hipervínculo 239" xfId="21796" hidden="1"/>
    <cellStyle name="Hipervínculo 239" xfId="22201" hidden="1"/>
    <cellStyle name="Hipervínculo 239" xfId="22720" hidden="1"/>
    <cellStyle name="Hipervínculo 239" xfId="23125"/>
    <cellStyle name="Hipervínculo 24" xfId="570" hidden="1"/>
    <cellStyle name="Hipervínculo 24" xfId="1554" hidden="1"/>
    <cellStyle name="Hipervínculo 24" xfId="2158" hidden="1"/>
    <cellStyle name="Hipervínculo 24" xfId="2235" hidden="1"/>
    <cellStyle name="Hipervínculo 24" xfId="3071" hidden="1"/>
    <cellStyle name="Hipervínculo 24" xfId="3789" hidden="1"/>
    <cellStyle name="Hipervínculo 24" xfId="4526" hidden="1"/>
    <cellStyle name="Hipervínculo 24" xfId="4648" hidden="1"/>
    <cellStyle name="Hipervínculo 24" xfId="3123" hidden="1"/>
    <cellStyle name="Hipervínculo 24" xfId="5831" hidden="1"/>
    <cellStyle name="Hipervínculo 24" xfId="6554" hidden="1"/>
    <cellStyle name="Hipervínculo 24" xfId="6698" hidden="1"/>
    <cellStyle name="Hipervínculo 24" xfId="7733" hidden="1"/>
    <cellStyle name="Hipervínculo 24" xfId="8457" hidden="1"/>
    <cellStyle name="Hipervínculo 24" xfId="9188" hidden="1"/>
    <cellStyle name="Hipervínculo 24" xfId="9325" hidden="1"/>
    <cellStyle name="Hipervínculo 24" xfId="7894" hidden="1"/>
    <cellStyle name="Hipervínculo 24" xfId="10651" hidden="1"/>
    <cellStyle name="Hipervínculo 24" xfId="11378" hidden="1"/>
    <cellStyle name="Hipervínculo 24" xfId="11525" hidden="1"/>
    <cellStyle name="Hipervínculo 24" xfId="8144" hidden="1"/>
    <cellStyle name="Hipervínculo 24" xfId="12612" hidden="1"/>
    <cellStyle name="Hipervínculo 24" xfId="13181" hidden="1"/>
    <cellStyle name="Hipervínculo 24" xfId="13313" hidden="1"/>
    <cellStyle name="Hipervínculo 24" xfId="11760" hidden="1"/>
    <cellStyle name="Hipervínculo 24" xfId="10521" hidden="1"/>
    <cellStyle name="Hipervínculo 24" xfId="10325" hidden="1"/>
    <cellStyle name="Hipervínculo 24" xfId="8899" hidden="1"/>
    <cellStyle name="Hipervínculo 24" xfId="7840" hidden="1"/>
    <cellStyle name="Hipervínculo 24" xfId="6832" hidden="1"/>
    <cellStyle name="Hipervínculo 24" xfId="6634" hidden="1"/>
    <cellStyle name="Hipervínculo 24" xfId="8742" hidden="1"/>
    <cellStyle name="Hipervínculo 24" xfId="4612" hidden="1"/>
    <cellStyle name="Hipervínculo 24" xfId="3352" hidden="1"/>
    <cellStyle name="Hipervínculo 24" xfId="3205" hidden="1"/>
    <cellStyle name="Hipervínculo 24" xfId="1759" hidden="1"/>
    <cellStyle name="Hipervínculo 24" xfId="687" hidden="1"/>
    <cellStyle name="Hipervínculo 24" xfId="14320" hidden="1"/>
    <cellStyle name="Hipervínculo 24" xfId="14404" hidden="1"/>
    <cellStyle name="Hipervínculo 24" xfId="1428" hidden="1"/>
    <cellStyle name="Hipervínculo 24" xfId="15610" hidden="1"/>
    <cellStyle name="Hipervínculo 24" xfId="16234" hidden="1"/>
    <cellStyle name="Hipervínculo 24" xfId="16343" hidden="1"/>
    <cellStyle name="Hipervínculo 24" xfId="1063" hidden="1"/>
    <cellStyle name="Hipervínculo 24" xfId="17222" hidden="1"/>
    <cellStyle name="Hipervínculo 24" xfId="17785" hidden="1"/>
    <cellStyle name="Hipervínculo 24" xfId="17870" hidden="1"/>
    <cellStyle name="Hipervínculo 24" xfId="16552" hidden="1"/>
    <cellStyle name="Hipervínculo 24" xfId="15502" hidden="1"/>
    <cellStyle name="Hipervínculo 24" xfId="15332" hidden="1"/>
    <cellStyle name="Hipervínculo 24" xfId="14068" hidden="1"/>
    <cellStyle name="Hipervínculo 24" xfId="12352" hidden="1"/>
    <cellStyle name="Hipervínculo 24" xfId="10381" hidden="1"/>
    <cellStyle name="Hipervínculo 24" xfId="10201" hidden="1"/>
    <cellStyle name="Hipervínculo 24" xfId="13940" hidden="1"/>
    <cellStyle name="Hipervínculo 24" xfId="7104" hidden="1"/>
    <cellStyle name="Hipervínculo 24" xfId="5286" hidden="1"/>
    <cellStyle name="Hipervínculo 24" xfId="5080" hidden="1"/>
    <cellStyle name="Hipervínculo 24" xfId="2422" hidden="1"/>
    <cellStyle name="Hipervínculo 24" xfId="906" hidden="1"/>
    <cellStyle name="Hipervínculo 24" xfId="11379" hidden="1"/>
    <cellStyle name="Hipervínculo 24" xfId="13542" hidden="1"/>
    <cellStyle name="Hipervínculo 24" xfId="2205" hidden="1"/>
    <cellStyle name="Hipervínculo 24" xfId="19211" hidden="1"/>
    <cellStyle name="Hipervínculo 24" xfId="19644" hidden="1"/>
    <cellStyle name="Hipervínculo 24" xfId="19690" hidden="1"/>
    <cellStyle name="Hipervínculo 24" xfId="1380" hidden="1"/>
    <cellStyle name="Hipervínculo 24" xfId="20336" hidden="1"/>
    <cellStyle name="Hipervínculo 24" xfId="20751" hidden="1"/>
    <cellStyle name="Hipervínculo 24" xfId="20797" hidden="1"/>
    <cellStyle name="Hipervínculo 24" xfId="19800" hidden="1"/>
    <cellStyle name="Hipervínculo 24" xfId="19108" hidden="1"/>
    <cellStyle name="Hipervínculo 24" xfId="18997" hidden="1"/>
    <cellStyle name="Hipervínculo 24" xfId="17569" hidden="1"/>
    <cellStyle name="Hipervínculo 24" xfId="16431" hidden="1"/>
    <cellStyle name="Hipervínculo 24" xfId="14662" hidden="1"/>
    <cellStyle name="Hipervínculo 24" xfId="14380" hidden="1"/>
    <cellStyle name="Hipervínculo 24" xfId="17456" hidden="1"/>
    <cellStyle name="Hipervínculo 24" xfId="11004" hidden="1"/>
    <cellStyle name="Hipervínculo 24" xfId="8184" hidden="1"/>
    <cellStyle name="Hipervínculo 24" xfId="8123" hidden="1"/>
    <cellStyle name="Hipervínculo 24" xfId="3479" hidden="1"/>
    <cellStyle name="Hipervínculo 24" xfId="1155" hidden="1"/>
    <cellStyle name="Hipervínculo 24" xfId="16252" hidden="1"/>
    <cellStyle name="Hipervínculo 24" xfId="18045" hidden="1"/>
    <cellStyle name="Hipervínculo 24" xfId="2985" hidden="1"/>
    <cellStyle name="Hipervínculo 24" xfId="21604" hidden="1"/>
    <cellStyle name="Hipervínculo 24" xfId="22019" hidden="1"/>
    <cellStyle name="Hipervínculo 24" xfId="22065" hidden="1"/>
    <cellStyle name="Hipervínculo 24" xfId="2173" hidden="1"/>
    <cellStyle name="Hipervínculo 24" xfId="22528" hidden="1"/>
    <cellStyle name="Hipervínculo 24" xfId="22943" hidden="1"/>
    <cellStyle name="Hipervínculo 24" xfId="22989"/>
    <cellStyle name="Hipervínculo 240" xfId="1841" hidden="1"/>
    <cellStyle name="Hipervínculo 240" xfId="2603" hidden="1"/>
    <cellStyle name="Hipervínculo 240" xfId="4148" hidden="1"/>
    <cellStyle name="Hipervínculo 240" xfId="4963" hidden="1"/>
    <cellStyle name="Hipervínculo 240" xfId="6176" hidden="1"/>
    <cellStyle name="Hipervínculo 240" xfId="7107" hidden="1"/>
    <cellStyle name="Hipervínculo 240" xfId="8800" hidden="1"/>
    <cellStyle name="Hipervínculo 240" xfId="9721" hidden="1"/>
    <cellStyle name="Hipervínculo 240" xfId="10990" hidden="1"/>
    <cellStyle name="Hipervínculo 240" xfId="11881" hidden="1"/>
    <cellStyle name="Hipervínculo 240" xfId="12858" hidden="1"/>
    <cellStyle name="Hipervínculo 240" xfId="13679" hidden="1"/>
    <cellStyle name="Hipervínculo 240" xfId="9775" hidden="1"/>
    <cellStyle name="Hipervínculo 240" xfId="7453" hidden="1"/>
    <cellStyle name="Hipervínculo 240" xfId="5753" hidden="1"/>
    <cellStyle name="Hipervínculo 240" xfId="3975" hidden="1"/>
    <cellStyle name="Hipervínculo 240" xfId="2697" hidden="1"/>
    <cellStyle name="Hipervínculo 240" xfId="13975" hidden="1"/>
    <cellStyle name="Hipervínculo 240" xfId="14757" hidden="1"/>
    <cellStyle name="Hipervínculo 240" xfId="15905" hidden="1"/>
    <cellStyle name="Hipervínculo 240" xfId="16671" hidden="1"/>
    <cellStyle name="Hipervínculo 240" xfId="17470" hidden="1"/>
    <cellStyle name="Hipervínculo 240" xfId="18132" hidden="1"/>
    <cellStyle name="Hipervínculo 240" xfId="14825" hidden="1"/>
    <cellStyle name="Hipervínculo 240" xfId="11703" hidden="1"/>
    <cellStyle name="Hipervínculo 240" xfId="9253" hidden="1"/>
    <cellStyle name="Hipervínculo 240" xfId="6217" hidden="1"/>
    <cellStyle name="Hipervínculo 240" xfId="3999" hidden="1"/>
    <cellStyle name="Hipervínculo 240" xfId="13769" hidden="1"/>
    <cellStyle name="Hipervínculo 240" xfId="18599" hidden="1"/>
    <cellStyle name="Hipervínculo 240" xfId="19422" hidden="1"/>
    <cellStyle name="Hipervínculo 240" xfId="19905" hidden="1"/>
    <cellStyle name="Hipervínculo 240" xfId="20529" hidden="1"/>
    <cellStyle name="Hipervínculo 240" xfId="20934" hidden="1"/>
    <cellStyle name="Hipervínculo 240" xfId="18657" hidden="1"/>
    <cellStyle name="Hipervínculo 240" xfId="15372" hidden="1"/>
    <cellStyle name="Hipervínculo 240" xfId="13451" hidden="1"/>
    <cellStyle name="Hipervínculo 240" xfId="9789" hidden="1"/>
    <cellStyle name="Hipervínculo 240" xfId="6335" hidden="1"/>
    <cellStyle name="Hipervínculo 240" xfId="18213" hidden="1"/>
    <cellStyle name="Hipervínculo 240" xfId="21218" hidden="1"/>
    <cellStyle name="Hipervínculo 240" xfId="21797" hidden="1"/>
    <cellStyle name="Hipervínculo 240" xfId="22202" hidden="1"/>
    <cellStyle name="Hipervínculo 240" xfId="22721" hidden="1"/>
    <cellStyle name="Hipervínculo 240" xfId="23126"/>
    <cellStyle name="Hipervínculo 241" xfId="1843" hidden="1"/>
    <cellStyle name="Hipervínculo 241" xfId="2605" hidden="1"/>
    <cellStyle name="Hipervínculo 241" xfId="4150" hidden="1"/>
    <cellStyle name="Hipervínculo 241" xfId="4964" hidden="1"/>
    <cellStyle name="Hipervínculo 241" xfId="6177" hidden="1"/>
    <cellStyle name="Hipervínculo 241" xfId="7109" hidden="1"/>
    <cellStyle name="Hipervínculo 241" xfId="8801" hidden="1"/>
    <cellStyle name="Hipervínculo 241" xfId="9723" hidden="1"/>
    <cellStyle name="Hipervínculo 241" xfId="10992" hidden="1"/>
    <cellStyle name="Hipervínculo 241" xfId="11883" hidden="1"/>
    <cellStyle name="Hipervínculo 241" xfId="12859" hidden="1"/>
    <cellStyle name="Hipervínculo 241" xfId="13680" hidden="1"/>
    <cellStyle name="Hipervínculo 241" xfId="9770" hidden="1"/>
    <cellStyle name="Hipervínculo 241" xfId="7451" hidden="1"/>
    <cellStyle name="Hipervínculo 241" xfId="5748" hidden="1"/>
    <cellStyle name="Hipervínculo 241" xfId="3971" hidden="1"/>
    <cellStyle name="Hipervínculo 241" xfId="2693" hidden="1"/>
    <cellStyle name="Hipervínculo 241" xfId="13977" hidden="1"/>
    <cellStyle name="Hipervínculo 241" xfId="14759" hidden="1"/>
    <cellStyle name="Hipervínculo 241" xfId="15906" hidden="1"/>
    <cellStyle name="Hipervínculo 241" xfId="16673" hidden="1"/>
    <cellStyle name="Hipervínculo 241" xfId="17471" hidden="1"/>
    <cellStyle name="Hipervínculo 241" xfId="18133" hidden="1"/>
    <cellStyle name="Hipervínculo 241" xfId="14823" hidden="1"/>
    <cellStyle name="Hipervínculo 241" xfId="11700" hidden="1"/>
    <cellStyle name="Hipervínculo 241" xfId="9252" hidden="1"/>
    <cellStyle name="Hipervínculo 241" xfId="6207" hidden="1"/>
    <cellStyle name="Hipervínculo 241" xfId="3991" hidden="1"/>
    <cellStyle name="Hipervínculo 241" xfId="13514" hidden="1"/>
    <cellStyle name="Hipervínculo 241" xfId="18601" hidden="1"/>
    <cellStyle name="Hipervínculo 241" xfId="19423" hidden="1"/>
    <cellStyle name="Hipervínculo 241" xfId="19906" hidden="1"/>
    <cellStyle name="Hipervínculo 241" xfId="20530" hidden="1"/>
    <cellStyle name="Hipervínculo 241" xfId="20935" hidden="1"/>
    <cellStyle name="Hipervínculo 241" xfId="18656" hidden="1"/>
    <cellStyle name="Hipervínculo 241" xfId="15371" hidden="1"/>
    <cellStyle name="Hipervínculo 241" xfId="13446" hidden="1"/>
    <cellStyle name="Hipervínculo 241" xfId="9780" hidden="1"/>
    <cellStyle name="Hipervínculo 241" xfId="6326" hidden="1"/>
    <cellStyle name="Hipervínculo 241" xfId="18028" hidden="1"/>
    <cellStyle name="Hipervínculo 241" xfId="21219" hidden="1"/>
    <cellStyle name="Hipervínculo 241" xfId="21798" hidden="1"/>
    <cellStyle name="Hipervínculo 241" xfId="22203" hidden="1"/>
    <cellStyle name="Hipervínculo 241" xfId="22722" hidden="1"/>
    <cellStyle name="Hipervínculo 241" xfId="23127"/>
    <cellStyle name="Hipervínculo 242" xfId="1845" hidden="1"/>
    <cellStyle name="Hipervínculo 242" xfId="2607" hidden="1"/>
    <cellStyle name="Hipervínculo 242" xfId="4152" hidden="1"/>
    <cellStyle name="Hipervínculo 242" xfId="4966" hidden="1"/>
    <cellStyle name="Hipervínculo 242" xfId="6179" hidden="1"/>
    <cellStyle name="Hipervínculo 242" xfId="7111" hidden="1"/>
    <cellStyle name="Hipervínculo 242" xfId="8803" hidden="1"/>
    <cellStyle name="Hipervínculo 242" xfId="9725" hidden="1"/>
    <cellStyle name="Hipervínculo 242" xfId="10994" hidden="1"/>
    <cellStyle name="Hipervínculo 242" xfId="11885" hidden="1"/>
    <cellStyle name="Hipervínculo 242" xfId="12861" hidden="1"/>
    <cellStyle name="Hipervínculo 242" xfId="13681" hidden="1"/>
    <cellStyle name="Hipervínculo 242" xfId="9768" hidden="1"/>
    <cellStyle name="Hipervínculo 242" xfId="7449" hidden="1"/>
    <cellStyle name="Hipervínculo 242" xfId="5744" hidden="1"/>
    <cellStyle name="Hipervínculo 242" xfId="3967" hidden="1"/>
    <cellStyle name="Hipervínculo 242" xfId="2690" hidden="1"/>
    <cellStyle name="Hipervínculo 242" xfId="13978" hidden="1"/>
    <cellStyle name="Hipervínculo 242" xfId="14761" hidden="1"/>
    <cellStyle name="Hipervínculo 242" xfId="15907" hidden="1"/>
    <cellStyle name="Hipervínculo 242" xfId="16675" hidden="1"/>
    <cellStyle name="Hipervínculo 242" xfId="17473" hidden="1"/>
    <cellStyle name="Hipervínculo 242" xfId="18134" hidden="1"/>
    <cellStyle name="Hipervínculo 242" xfId="14815" hidden="1"/>
    <cellStyle name="Hipervínculo 242" xfId="11696" hidden="1"/>
    <cellStyle name="Hipervínculo 242" xfId="9249" hidden="1"/>
    <cellStyle name="Hipervínculo 242" xfId="6203" hidden="1"/>
    <cellStyle name="Hipervínculo 242" xfId="3984" hidden="1"/>
    <cellStyle name="Hipervínculo 242" xfId="13231" hidden="1"/>
    <cellStyle name="Hipervínculo 242" xfId="18602" hidden="1"/>
    <cellStyle name="Hipervínculo 242" xfId="19424" hidden="1"/>
    <cellStyle name="Hipervínculo 242" xfId="19908" hidden="1"/>
    <cellStyle name="Hipervínculo 242" xfId="20531" hidden="1"/>
    <cellStyle name="Hipervínculo 242" xfId="20936" hidden="1"/>
    <cellStyle name="Hipervínculo 242" xfId="18649" hidden="1"/>
    <cellStyle name="Hipervínculo 242" xfId="15370" hidden="1"/>
    <cellStyle name="Hipervínculo 242" xfId="13442" hidden="1"/>
    <cellStyle name="Hipervínculo 242" xfId="9773" hidden="1"/>
    <cellStyle name="Hipervínculo 242" xfId="6314" hidden="1"/>
    <cellStyle name="Hipervínculo 242" xfId="17818" hidden="1"/>
    <cellStyle name="Hipervínculo 242" xfId="21220" hidden="1"/>
    <cellStyle name="Hipervínculo 242" xfId="21799" hidden="1"/>
    <cellStyle name="Hipervínculo 242" xfId="22204" hidden="1"/>
    <cellStyle name="Hipervínculo 242" xfId="22723" hidden="1"/>
    <cellStyle name="Hipervínculo 242" xfId="23128"/>
    <cellStyle name="Hipervínculo 243" xfId="1848" hidden="1"/>
    <cellStyle name="Hipervínculo 243" xfId="2610" hidden="1"/>
    <cellStyle name="Hipervínculo 243" xfId="4154" hidden="1"/>
    <cellStyle name="Hipervínculo 243" xfId="4967" hidden="1"/>
    <cellStyle name="Hipervínculo 243" xfId="6182" hidden="1"/>
    <cellStyle name="Hipervínculo 243" xfId="7114" hidden="1"/>
    <cellStyle name="Hipervínculo 243" xfId="8806" hidden="1"/>
    <cellStyle name="Hipervínculo 243" xfId="9727" hidden="1"/>
    <cellStyle name="Hipervínculo 243" xfId="10996" hidden="1"/>
    <cellStyle name="Hipervínculo 243" xfId="11887" hidden="1"/>
    <cellStyle name="Hipervínculo 243" xfId="12863" hidden="1"/>
    <cellStyle name="Hipervínculo 243" xfId="13683" hidden="1"/>
    <cellStyle name="Hipervínculo 243" xfId="9763" hidden="1"/>
    <cellStyle name="Hipervínculo 243" xfId="7447" hidden="1"/>
    <cellStyle name="Hipervínculo 243" xfId="5734" hidden="1"/>
    <cellStyle name="Hipervínculo 243" xfId="3961" hidden="1"/>
    <cellStyle name="Hipervínculo 243" xfId="2682" hidden="1"/>
    <cellStyle name="Hipervínculo 243" xfId="13980" hidden="1"/>
    <cellStyle name="Hipervínculo 243" xfId="14764" hidden="1"/>
    <cellStyle name="Hipervínculo 243" xfId="15910" hidden="1"/>
    <cellStyle name="Hipervínculo 243" xfId="16677" hidden="1"/>
    <cellStyle name="Hipervínculo 243" xfId="17475" hidden="1"/>
    <cellStyle name="Hipervínculo 243" xfId="18135" hidden="1"/>
    <cellStyle name="Hipervínculo 243" xfId="14809" hidden="1"/>
    <cellStyle name="Hipervínculo 243" xfId="11691" hidden="1"/>
    <cellStyle name="Hipervínculo 243" xfId="9246" hidden="1"/>
    <cellStyle name="Hipervínculo 243" xfId="6198" hidden="1"/>
    <cellStyle name="Hipervínculo 243" xfId="3973" hidden="1"/>
    <cellStyle name="Hipervínculo 243" xfId="13305" hidden="1"/>
    <cellStyle name="Hipervínculo 243" xfId="18604" hidden="1"/>
    <cellStyle name="Hipervínculo 243" xfId="19425" hidden="1"/>
    <cellStyle name="Hipervínculo 243" xfId="19910" hidden="1"/>
    <cellStyle name="Hipervínculo 243" xfId="20532" hidden="1"/>
    <cellStyle name="Hipervínculo 243" xfId="20937" hidden="1"/>
    <cellStyle name="Hipervínculo 243" xfId="18645" hidden="1"/>
    <cellStyle name="Hipervínculo 243" xfId="15369" hidden="1"/>
    <cellStyle name="Hipervínculo 243" xfId="13435" hidden="1"/>
    <cellStyle name="Hipervínculo 243" xfId="9765" hidden="1"/>
    <cellStyle name="Hipervínculo 243" xfId="6298" hidden="1"/>
    <cellStyle name="Hipervínculo 243" xfId="17869" hidden="1"/>
    <cellStyle name="Hipervínculo 243" xfId="21221" hidden="1"/>
    <cellStyle name="Hipervínculo 243" xfId="21800" hidden="1"/>
    <cellStyle name="Hipervínculo 243" xfId="22205" hidden="1"/>
    <cellStyle name="Hipervínculo 243" xfId="22724" hidden="1"/>
    <cellStyle name="Hipervínculo 243" xfId="23129"/>
    <cellStyle name="Hipervínculo 244" xfId="1850" hidden="1"/>
    <cellStyle name="Hipervínculo 244" xfId="2612" hidden="1"/>
    <cellStyle name="Hipervínculo 244" xfId="4156" hidden="1"/>
    <cellStyle name="Hipervínculo 244" xfId="4969" hidden="1"/>
    <cellStyle name="Hipervínculo 244" xfId="6183" hidden="1"/>
    <cellStyle name="Hipervínculo 244" xfId="7116" hidden="1"/>
    <cellStyle name="Hipervínculo 244" xfId="8808" hidden="1"/>
    <cellStyle name="Hipervínculo 244" xfId="9729" hidden="1"/>
    <cellStyle name="Hipervínculo 244" xfId="10998" hidden="1"/>
    <cellStyle name="Hipervínculo 244" xfId="11889" hidden="1"/>
    <cellStyle name="Hipervínculo 244" xfId="12864" hidden="1"/>
    <cellStyle name="Hipervínculo 244" xfId="13684" hidden="1"/>
    <cellStyle name="Hipervínculo 244" xfId="9760" hidden="1"/>
    <cellStyle name="Hipervínculo 244" xfId="7445" hidden="1"/>
    <cellStyle name="Hipervínculo 244" xfId="5728" hidden="1"/>
    <cellStyle name="Hipervínculo 244" xfId="3957" hidden="1"/>
    <cellStyle name="Hipervínculo 244" xfId="2679" hidden="1"/>
    <cellStyle name="Hipervínculo 244" xfId="13982" hidden="1"/>
    <cellStyle name="Hipervínculo 244" xfId="14766" hidden="1"/>
    <cellStyle name="Hipervínculo 244" xfId="15911" hidden="1"/>
    <cellStyle name="Hipervínculo 244" xfId="16679" hidden="1"/>
    <cellStyle name="Hipervínculo 244" xfId="17476" hidden="1"/>
    <cellStyle name="Hipervínculo 244" xfId="18136" hidden="1"/>
    <cellStyle name="Hipervínculo 244" xfId="14804" hidden="1"/>
    <cellStyle name="Hipervínculo 244" xfId="11687" hidden="1"/>
    <cellStyle name="Hipervínculo 244" xfId="9243" hidden="1"/>
    <cellStyle name="Hipervínculo 244" xfId="6195" hidden="1"/>
    <cellStyle name="Hipervínculo 244" xfId="3965" hidden="1"/>
    <cellStyle name="Hipervínculo 244" xfId="13399" hidden="1"/>
    <cellStyle name="Hipervínculo 244" xfId="18606" hidden="1"/>
    <cellStyle name="Hipervínculo 244" xfId="19426" hidden="1"/>
    <cellStyle name="Hipervínculo 244" xfId="19912" hidden="1"/>
    <cellStyle name="Hipervínculo 244" xfId="20533" hidden="1"/>
    <cellStyle name="Hipervínculo 244" xfId="20938" hidden="1"/>
    <cellStyle name="Hipervínculo 244" xfId="18641" hidden="1"/>
    <cellStyle name="Hipervínculo 244" xfId="15368" hidden="1"/>
    <cellStyle name="Hipervínculo 244" xfId="13428" hidden="1"/>
    <cellStyle name="Hipervínculo 244" xfId="9753" hidden="1"/>
    <cellStyle name="Hipervínculo 244" xfId="6287" hidden="1"/>
    <cellStyle name="Hipervínculo 244" xfId="17941" hidden="1"/>
    <cellStyle name="Hipervínculo 244" xfId="21222" hidden="1"/>
    <cellStyle name="Hipervínculo 244" xfId="21801" hidden="1"/>
    <cellStyle name="Hipervínculo 244" xfId="22206" hidden="1"/>
    <cellStyle name="Hipervínculo 244" xfId="22725" hidden="1"/>
    <cellStyle name="Hipervínculo 244" xfId="23130"/>
    <cellStyle name="Hipervínculo 245" xfId="1852" hidden="1"/>
    <cellStyle name="Hipervínculo 245" xfId="2614" hidden="1"/>
    <cellStyle name="Hipervínculo 245" xfId="4158" hidden="1"/>
    <cellStyle name="Hipervínculo 245" xfId="4970" hidden="1"/>
    <cellStyle name="Hipervínculo 245" xfId="6185" hidden="1"/>
    <cellStyle name="Hipervínculo 245" xfId="7118" hidden="1"/>
    <cellStyle name="Hipervínculo 245" xfId="8810" hidden="1"/>
    <cellStyle name="Hipervínculo 245" xfId="9731" hidden="1"/>
    <cellStyle name="Hipervínculo 245" xfId="11000" hidden="1"/>
    <cellStyle name="Hipervínculo 245" xfId="11891" hidden="1"/>
    <cellStyle name="Hipervínculo 245" xfId="12866" hidden="1"/>
    <cellStyle name="Hipervínculo 245" xfId="13685" hidden="1"/>
    <cellStyle name="Hipervínculo 245" xfId="9756" hidden="1"/>
    <cellStyle name="Hipervínculo 245" xfId="7444" hidden="1"/>
    <cellStyle name="Hipervínculo 245" xfId="5719" hidden="1"/>
    <cellStyle name="Hipervínculo 245" xfId="3954" hidden="1"/>
    <cellStyle name="Hipervínculo 245" xfId="2676" hidden="1"/>
    <cellStyle name="Hipervínculo 245" xfId="13983" hidden="1"/>
    <cellStyle name="Hipervínculo 245" xfId="14768" hidden="1"/>
    <cellStyle name="Hipervínculo 245" xfId="15912" hidden="1"/>
    <cellStyle name="Hipervínculo 245" xfId="16681" hidden="1"/>
    <cellStyle name="Hipervínculo 245" xfId="17477" hidden="1"/>
    <cellStyle name="Hipervínculo 245" xfId="18137" hidden="1"/>
    <cellStyle name="Hipervínculo 245" xfId="14802" hidden="1"/>
    <cellStyle name="Hipervínculo 245" xfId="11683" hidden="1"/>
    <cellStyle name="Hipervínculo 245" xfId="9241" hidden="1"/>
    <cellStyle name="Hipervínculo 245" xfId="6191" hidden="1"/>
    <cellStyle name="Hipervínculo 245" xfId="3959" hidden="1"/>
    <cellStyle name="Hipervínculo 245" xfId="13414" hidden="1"/>
    <cellStyle name="Hipervínculo 245" xfId="18607" hidden="1"/>
    <cellStyle name="Hipervínculo 245" xfId="19427" hidden="1"/>
    <cellStyle name="Hipervínculo 245" xfId="19913" hidden="1"/>
    <cellStyle name="Hipervínculo 245" xfId="20534" hidden="1"/>
    <cellStyle name="Hipervínculo 245" xfId="20939" hidden="1"/>
    <cellStyle name="Hipervínculo 245" xfId="18639" hidden="1"/>
    <cellStyle name="Hipervínculo 245" xfId="15367" hidden="1"/>
    <cellStyle name="Hipervínculo 245" xfId="13425" hidden="1"/>
    <cellStyle name="Hipervínculo 245" xfId="9746" hidden="1"/>
    <cellStyle name="Hipervínculo 245" xfId="6278" hidden="1"/>
    <cellStyle name="Hipervínculo 245" xfId="17957" hidden="1"/>
    <cellStyle name="Hipervínculo 245" xfId="21223" hidden="1"/>
    <cellStyle name="Hipervínculo 245" xfId="21802" hidden="1"/>
    <cellStyle name="Hipervínculo 245" xfId="22207" hidden="1"/>
    <cellStyle name="Hipervínculo 245" xfId="22726" hidden="1"/>
    <cellStyle name="Hipervínculo 245" xfId="23131"/>
    <cellStyle name="Hipervínculo 246" xfId="1853" hidden="1"/>
    <cellStyle name="Hipervínculo 246" xfId="2615" hidden="1"/>
    <cellStyle name="Hipervínculo 246" xfId="4160" hidden="1"/>
    <cellStyle name="Hipervínculo 246" xfId="4971" hidden="1"/>
    <cellStyle name="Hipervínculo 246" xfId="6187" hidden="1"/>
    <cellStyle name="Hipervínculo 246" xfId="7120" hidden="1"/>
    <cellStyle name="Hipervínculo 246" xfId="8811" hidden="1"/>
    <cellStyle name="Hipervínculo 246" xfId="9733" hidden="1"/>
    <cellStyle name="Hipervínculo 246" xfId="11002" hidden="1"/>
    <cellStyle name="Hipervínculo 246" xfId="11893" hidden="1"/>
    <cellStyle name="Hipervínculo 246" xfId="12867" hidden="1"/>
    <cellStyle name="Hipervínculo 246" xfId="13687" hidden="1"/>
    <cellStyle name="Hipervínculo 246" xfId="9751" hidden="1"/>
    <cellStyle name="Hipervínculo 246" xfId="7442" hidden="1"/>
    <cellStyle name="Hipervínculo 246" xfId="5715" hidden="1"/>
    <cellStyle name="Hipervínculo 246" xfId="3950" hidden="1"/>
    <cellStyle name="Hipervínculo 246" xfId="2674" hidden="1"/>
    <cellStyle name="Hipervínculo 246" xfId="13985" hidden="1"/>
    <cellStyle name="Hipervínculo 246" xfId="14770" hidden="1"/>
    <cellStyle name="Hipervínculo 246" xfId="15914" hidden="1"/>
    <cellStyle name="Hipervínculo 246" xfId="16683" hidden="1"/>
    <cellStyle name="Hipervínculo 246" xfId="17478" hidden="1"/>
    <cellStyle name="Hipervínculo 246" xfId="18138" hidden="1"/>
    <cellStyle name="Hipervínculo 246" xfId="14799" hidden="1"/>
    <cellStyle name="Hipervínculo 246" xfId="11680" hidden="1"/>
    <cellStyle name="Hipervínculo 246" xfId="9239" hidden="1"/>
    <cellStyle name="Hipervínculo 246" xfId="6188" hidden="1"/>
    <cellStyle name="Hipervínculo 246" xfId="3952" hidden="1"/>
    <cellStyle name="Hipervínculo 246" xfId="13430" hidden="1"/>
    <cellStyle name="Hipervínculo 246" xfId="18609" hidden="1"/>
    <cellStyle name="Hipervínculo 246" xfId="19428" hidden="1"/>
    <cellStyle name="Hipervínculo 246" xfId="19915" hidden="1"/>
    <cellStyle name="Hipervínculo 246" xfId="20535" hidden="1"/>
    <cellStyle name="Hipervínculo 246" xfId="20940" hidden="1"/>
    <cellStyle name="Hipervínculo 246" xfId="18636" hidden="1"/>
    <cellStyle name="Hipervínculo 246" xfId="15366" hidden="1"/>
    <cellStyle name="Hipervínculo 246" xfId="13422" hidden="1"/>
    <cellStyle name="Hipervínculo 246" xfId="9739" hidden="1"/>
    <cellStyle name="Hipervínculo 246" xfId="6269" hidden="1"/>
    <cellStyle name="Hipervínculo 246" xfId="17969" hidden="1"/>
    <cellStyle name="Hipervínculo 246" xfId="21224" hidden="1"/>
    <cellStyle name="Hipervínculo 246" xfId="21803" hidden="1"/>
    <cellStyle name="Hipervínculo 246" xfId="22208" hidden="1"/>
    <cellStyle name="Hipervínculo 246" xfId="22727" hidden="1"/>
    <cellStyle name="Hipervínculo 246" xfId="23132"/>
    <cellStyle name="Hipervínculo 247" xfId="1855" hidden="1"/>
    <cellStyle name="Hipervínculo 247" xfId="2617" hidden="1"/>
    <cellStyle name="Hipervínculo 247" xfId="4162" hidden="1"/>
    <cellStyle name="Hipervínculo 247" xfId="4973" hidden="1"/>
    <cellStyle name="Hipervínculo 247" xfId="6189" hidden="1"/>
    <cellStyle name="Hipervínculo 247" xfId="7122" hidden="1"/>
    <cellStyle name="Hipervínculo 247" xfId="8813" hidden="1"/>
    <cellStyle name="Hipervínculo 247" xfId="9735" hidden="1"/>
    <cellStyle name="Hipervínculo 247" xfId="11003" hidden="1"/>
    <cellStyle name="Hipervínculo 247" xfId="11895" hidden="1"/>
    <cellStyle name="Hipervínculo 247" xfId="12869" hidden="1"/>
    <cellStyle name="Hipervínculo 247" xfId="13689" hidden="1"/>
    <cellStyle name="Hipervínculo 247" xfId="9748" hidden="1"/>
    <cellStyle name="Hipervínculo 247" xfId="7440" hidden="1"/>
    <cellStyle name="Hipervínculo 247" xfId="5705" hidden="1"/>
    <cellStyle name="Hipervínculo 247" xfId="3946" hidden="1"/>
    <cellStyle name="Hipervínculo 247" xfId="2666" hidden="1"/>
    <cellStyle name="Hipervínculo 247" xfId="13986" hidden="1"/>
    <cellStyle name="Hipervínculo 247" xfId="14772" hidden="1"/>
    <cellStyle name="Hipervínculo 247" xfId="15916" hidden="1"/>
    <cellStyle name="Hipervínculo 247" xfId="16685" hidden="1"/>
    <cellStyle name="Hipervínculo 247" xfId="17480" hidden="1"/>
    <cellStyle name="Hipervínculo 247" xfId="18139" hidden="1"/>
    <cellStyle name="Hipervínculo 247" xfId="14796" hidden="1"/>
    <cellStyle name="Hipervínculo 247" xfId="11673" hidden="1"/>
    <cellStyle name="Hipervínculo 247" xfId="9237" hidden="1"/>
    <cellStyle name="Hipervínculo 247" xfId="6184" hidden="1"/>
    <cellStyle name="Hipervínculo 247" xfId="3944" hidden="1"/>
    <cellStyle name="Hipervínculo 247" xfId="13515" hidden="1"/>
    <cellStyle name="Hipervínculo 247" xfId="18610" hidden="1"/>
    <cellStyle name="Hipervínculo 247" xfId="19429" hidden="1"/>
    <cellStyle name="Hipervínculo 247" xfId="19917" hidden="1"/>
    <cellStyle name="Hipervínculo 247" xfId="20536" hidden="1"/>
    <cellStyle name="Hipervínculo 247" xfId="20941" hidden="1"/>
    <cellStyle name="Hipervínculo 247" xfId="18633" hidden="1"/>
    <cellStyle name="Hipervínculo 247" xfId="15365" hidden="1"/>
    <cellStyle name="Hipervínculo 247" xfId="13411" hidden="1"/>
    <cellStyle name="Hipervínculo 247" xfId="9728" hidden="1"/>
    <cellStyle name="Hipervínculo 247" xfId="6264" hidden="1"/>
    <cellStyle name="Hipervínculo 247" xfId="18029" hidden="1"/>
    <cellStyle name="Hipervínculo 247" xfId="21225" hidden="1"/>
    <cellStyle name="Hipervínculo 247" xfId="21804" hidden="1"/>
    <cellStyle name="Hipervínculo 247" xfId="22209" hidden="1"/>
    <cellStyle name="Hipervínculo 247" xfId="22728" hidden="1"/>
    <cellStyle name="Hipervínculo 247" xfId="23133"/>
    <cellStyle name="Hipervínculo 248" xfId="1857" hidden="1"/>
    <cellStyle name="Hipervínculo 248" xfId="2619" hidden="1"/>
    <cellStyle name="Hipervínculo 248" xfId="4164" hidden="1"/>
    <cellStyle name="Hipervínculo 248" xfId="4974" hidden="1"/>
    <cellStyle name="Hipervínculo 248" xfId="6190" hidden="1"/>
    <cellStyle name="Hipervínculo 248" xfId="7124" hidden="1"/>
    <cellStyle name="Hipervínculo 248" xfId="8815" hidden="1"/>
    <cellStyle name="Hipervínculo 248" xfId="9736" hidden="1"/>
    <cellStyle name="Hipervínculo 248" xfId="11005" hidden="1"/>
    <cellStyle name="Hipervínculo 248" xfId="11897" hidden="1"/>
    <cellStyle name="Hipervínculo 248" xfId="12870" hidden="1"/>
    <cellStyle name="Hipervínculo 248" xfId="13690" hidden="1"/>
    <cellStyle name="Hipervínculo 248" xfId="9744" hidden="1"/>
    <cellStyle name="Hipervínculo 248" xfId="7439" hidden="1"/>
    <cellStyle name="Hipervínculo 248" xfId="5704" hidden="1"/>
    <cellStyle name="Hipervínculo 248" xfId="3942" hidden="1"/>
    <cellStyle name="Hipervínculo 248" xfId="2662" hidden="1"/>
    <cellStyle name="Hipervínculo 248" xfId="13987" hidden="1"/>
    <cellStyle name="Hipervínculo 248" xfId="14774" hidden="1"/>
    <cellStyle name="Hipervínculo 248" xfId="15918" hidden="1"/>
    <cellStyle name="Hipervínculo 248" xfId="16687" hidden="1"/>
    <cellStyle name="Hipervínculo 248" xfId="17481" hidden="1"/>
    <cellStyle name="Hipervínculo 248" xfId="18140" hidden="1"/>
    <cellStyle name="Hipervínculo 248" xfId="14794" hidden="1"/>
    <cellStyle name="Hipervínculo 248" xfId="11670" hidden="1"/>
    <cellStyle name="Hipervínculo 248" xfId="9235" hidden="1"/>
    <cellStyle name="Hipervínculo 248" xfId="6181" hidden="1"/>
    <cellStyle name="Hipervínculo 248" xfId="3937" hidden="1"/>
    <cellStyle name="Hipervínculo 248" xfId="13517" hidden="1"/>
    <cellStyle name="Hipervínculo 248" xfId="18612" hidden="1"/>
    <cellStyle name="Hipervínculo 248" xfId="19430" hidden="1"/>
    <cellStyle name="Hipervínculo 248" xfId="19919" hidden="1"/>
    <cellStyle name="Hipervínculo 248" xfId="20537" hidden="1"/>
    <cellStyle name="Hipervínculo 248" xfId="20942" hidden="1"/>
    <cellStyle name="Hipervínculo 248" xfId="18631" hidden="1"/>
    <cellStyle name="Hipervínculo 248" xfId="15364" hidden="1"/>
    <cellStyle name="Hipervínculo 248" xfId="13397" hidden="1"/>
    <cellStyle name="Hipervínculo 248" xfId="9722" hidden="1"/>
    <cellStyle name="Hipervínculo 248" xfId="6255" hidden="1"/>
    <cellStyle name="Hipervínculo 248" xfId="18030" hidden="1"/>
    <cellStyle name="Hipervínculo 248" xfId="21226" hidden="1"/>
    <cellStyle name="Hipervínculo 248" xfId="21805" hidden="1"/>
    <cellStyle name="Hipervínculo 248" xfId="22210" hidden="1"/>
    <cellStyle name="Hipervínculo 248" xfId="22729" hidden="1"/>
    <cellStyle name="Hipervínculo 248" xfId="23134"/>
    <cellStyle name="Hipervínculo 249" xfId="1859" hidden="1"/>
    <cellStyle name="Hipervínculo 249" xfId="2621" hidden="1"/>
    <cellStyle name="Hipervínculo 249" xfId="4166" hidden="1"/>
    <cellStyle name="Hipervínculo 249" xfId="4975" hidden="1"/>
    <cellStyle name="Hipervínculo 249" xfId="6192" hidden="1"/>
    <cellStyle name="Hipervínculo 249" xfId="7125" hidden="1"/>
    <cellStyle name="Hipervínculo 249" xfId="8817" hidden="1"/>
    <cellStyle name="Hipervínculo 249" xfId="9738" hidden="1"/>
    <cellStyle name="Hipervínculo 249" xfId="11007" hidden="1"/>
    <cellStyle name="Hipervínculo 249" xfId="11899" hidden="1"/>
    <cellStyle name="Hipervínculo 249" xfId="12872" hidden="1"/>
    <cellStyle name="Hipervínculo 249" xfId="13691" hidden="1"/>
    <cellStyle name="Hipervínculo 249" xfId="9741" hidden="1"/>
    <cellStyle name="Hipervínculo 249" xfId="7437" hidden="1"/>
    <cellStyle name="Hipervínculo 249" xfId="5699" hidden="1"/>
    <cellStyle name="Hipervínculo 249" xfId="3939" hidden="1"/>
    <cellStyle name="Hipervínculo 249" xfId="2659" hidden="1"/>
    <cellStyle name="Hipervínculo 249" xfId="13989" hidden="1"/>
    <cellStyle name="Hipervínculo 249" xfId="14775" hidden="1"/>
    <cellStyle name="Hipervínculo 249" xfId="15919" hidden="1"/>
    <cellStyle name="Hipervínculo 249" xfId="16689" hidden="1"/>
    <cellStyle name="Hipervínculo 249" xfId="17482" hidden="1"/>
    <cellStyle name="Hipervínculo 249" xfId="18141" hidden="1"/>
    <cellStyle name="Hipervínculo 249" xfId="14789" hidden="1"/>
    <cellStyle name="Hipervínculo 249" xfId="11667" hidden="1"/>
    <cellStyle name="Hipervínculo 249" xfId="9231" hidden="1"/>
    <cellStyle name="Hipervínculo 249" xfId="6178" hidden="1"/>
    <cellStyle name="Hipervínculo 249" xfId="3930" hidden="1"/>
    <cellStyle name="Hipervínculo 249" xfId="13518" hidden="1"/>
    <cellStyle name="Hipervínculo 249" xfId="18613" hidden="1"/>
    <cellStyle name="Hipervínculo 249" xfId="19431" hidden="1"/>
    <cellStyle name="Hipervínculo 249" xfId="19920" hidden="1"/>
    <cellStyle name="Hipervínculo 249" xfId="20538" hidden="1"/>
    <cellStyle name="Hipervínculo 249" xfId="20943" hidden="1"/>
    <cellStyle name="Hipervínculo 249" xfId="18626" hidden="1"/>
    <cellStyle name="Hipervínculo 249" xfId="15363" hidden="1"/>
    <cellStyle name="Hipervínculo 249" xfId="13392" hidden="1"/>
    <cellStyle name="Hipervínculo 249" xfId="9711" hidden="1"/>
    <cellStyle name="Hipervínculo 249" xfId="6247" hidden="1"/>
    <cellStyle name="Hipervínculo 249" xfId="18031" hidden="1"/>
    <cellStyle name="Hipervínculo 249" xfId="21227" hidden="1"/>
    <cellStyle name="Hipervínculo 249" xfId="21806" hidden="1"/>
    <cellStyle name="Hipervínculo 249" xfId="22211" hidden="1"/>
    <cellStyle name="Hipervínculo 249" xfId="22730" hidden="1"/>
    <cellStyle name="Hipervínculo 249" xfId="23135"/>
    <cellStyle name="Hipervínculo 25" xfId="557" hidden="1"/>
    <cellStyle name="Hipervínculo 25" xfId="1546" hidden="1"/>
    <cellStyle name="Hipervínculo 25" xfId="2150" hidden="1"/>
    <cellStyle name="Hipervínculo 25" xfId="2246" hidden="1"/>
    <cellStyle name="Hipervínculo 25" xfId="3063" hidden="1"/>
    <cellStyle name="Hipervínculo 25" xfId="3779" hidden="1"/>
    <cellStyle name="Hipervínculo 25" xfId="4517" hidden="1"/>
    <cellStyle name="Hipervínculo 25" xfId="4665" hidden="1"/>
    <cellStyle name="Hipervínculo 25" xfId="3134" hidden="1"/>
    <cellStyle name="Hipervínculo 25" xfId="5820" hidden="1"/>
    <cellStyle name="Hipervínculo 25" xfId="6545" hidden="1"/>
    <cellStyle name="Hipervínculo 25" xfId="6717" hidden="1"/>
    <cellStyle name="Hipervínculo 25" xfId="7725" hidden="1"/>
    <cellStyle name="Hipervínculo 25" xfId="8447" hidden="1"/>
    <cellStyle name="Hipervínculo 25" xfId="9179" hidden="1"/>
    <cellStyle name="Hipervínculo 25" xfId="9346" hidden="1"/>
    <cellStyle name="Hipervínculo 25" xfId="7915" hidden="1"/>
    <cellStyle name="Hipervínculo 25" xfId="10640" hidden="1"/>
    <cellStyle name="Hipervínculo 25" xfId="11369" hidden="1"/>
    <cellStyle name="Hipervínculo 25" xfId="11543" hidden="1"/>
    <cellStyle name="Hipervínculo 25" xfId="10045" hidden="1"/>
    <cellStyle name="Hipervínculo 25" xfId="12603" hidden="1"/>
    <cellStyle name="Hipervínculo 25" xfId="13173" hidden="1"/>
    <cellStyle name="Hipervínculo 25" xfId="13332" hidden="1"/>
    <cellStyle name="Hipervínculo 25" xfId="11782" hidden="1"/>
    <cellStyle name="Hipervínculo 25" xfId="10549" hidden="1"/>
    <cellStyle name="Hipervínculo 25" xfId="10306" hidden="1"/>
    <cellStyle name="Hipervínculo 25" xfId="8917" hidden="1"/>
    <cellStyle name="Hipervínculo 25" xfId="7848" hidden="1"/>
    <cellStyle name="Hipervínculo 25" xfId="6845" hidden="1"/>
    <cellStyle name="Hipervínculo 25" xfId="6611" hidden="1"/>
    <cellStyle name="Hipervínculo 25" xfId="8704" hidden="1"/>
    <cellStyle name="Hipervínculo 25" xfId="4623" hidden="1"/>
    <cellStyle name="Hipervínculo 25" xfId="3361" hidden="1"/>
    <cellStyle name="Hipervínculo 25" xfId="3178" hidden="1"/>
    <cellStyle name="Hipervínculo 25" xfId="1776" hidden="1"/>
    <cellStyle name="Hipervínculo 25" xfId="697" hidden="1"/>
    <cellStyle name="Hipervínculo 25" xfId="14311" hidden="1"/>
    <cellStyle name="Hipervínculo 25" xfId="14423" hidden="1"/>
    <cellStyle name="Hipervínculo 25" xfId="1406" hidden="1"/>
    <cellStyle name="Hipervínculo 25" xfId="15601" hidden="1"/>
    <cellStyle name="Hipervínculo 25" xfId="16225" hidden="1"/>
    <cellStyle name="Hipervínculo 25" xfId="16361" hidden="1"/>
    <cellStyle name="Hipervínculo 25" xfId="15077" hidden="1"/>
    <cellStyle name="Hipervínculo 25" xfId="17213" hidden="1"/>
    <cellStyle name="Hipervínculo 25" xfId="17777" hidden="1"/>
    <cellStyle name="Hipervínculo 25" xfId="17885" hidden="1"/>
    <cellStyle name="Hipervínculo 25" xfId="16578" hidden="1"/>
    <cellStyle name="Hipervínculo 25" xfId="15533" hidden="1"/>
    <cellStyle name="Hipervínculo 25" xfId="15314" hidden="1"/>
    <cellStyle name="Hipervínculo 25" xfId="14086" hidden="1"/>
    <cellStyle name="Hipervínculo 25" xfId="12360" hidden="1"/>
    <cellStyle name="Hipervínculo 25" xfId="10390" hidden="1"/>
    <cellStyle name="Hipervínculo 25" xfId="10167" hidden="1"/>
    <cellStyle name="Hipervínculo 25" xfId="13837" hidden="1"/>
    <cellStyle name="Hipervínculo 25" xfId="7146" hidden="1"/>
    <cellStyle name="Hipervínculo 25" xfId="5294" hidden="1"/>
    <cellStyle name="Hipervínculo 25" xfId="5040" hidden="1"/>
    <cellStyle name="Hipervínculo 25" xfId="2437" hidden="1"/>
    <cellStyle name="Hipervínculo 25" xfId="933" hidden="1"/>
    <cellStyle name="Hipervínculo 25" xfId="11318" hidden="1"/>
    <cellStyle name="Hipervínculo 25" xfId="13889" hidden="1"/>
    <cellStyle name="Hipervínculo 25" xfId="2175" hidden="1"/>
    <cellStyle name="Hipervínculo 25" xfId="19203" hidden="1"/>
    <cellStyle name="Hipervínculo 25" xfId="19636" hidden="1"/>
    <cellStyle name="Hipervínculo 25" xfId="19700" hidden="1"/>
    <cellStyle name="Hipervínculo 25" xfId="18864" hidden="1"/>
    <cellStyle name="Hipervínculo 25" xfId="20328" hidden="1"/>
    <cellStyle name="Hipervínculo 25" xfId="20743" hidden="1"/>
    <cellStyle name="Hipervínculo 25" xfId="20807" hidden="1"/>
    <cellStyle name="Hipervínculo 25" xfId="19824" hidden="1"/>
    <cellStyle name="Hipervínculo 25" xfId="19138" hidden="1"/>
    <cellStyle name="Hipervínculo 25" xfId="18986" hidden="1"/>
    <cellStyle name="Hipervínculo 25" xfId="17586" hidden="1"/>
    <cellStyle name="Hipervínculo 25" xfId="16450" hidden="1"/>
    <cellStyle name="Hipervínculo 25" xfId="14694" hidden="1"/>
    <cellStyle name="Hipervínculo 25" xfId="14370" hidden="1"/>
    <cellStyle name="Hipervínculo 25" xfId="17429" hidden="1"/>
    <cellStyle name="Hipervínculo 25" xfId="11048" hidden="1"/>
    <cellStyle name="Hipervínculo 25" xfId="8192" hidden="1"/>
    <cellStyle name="Hipervínculo 25" xfId="8113" hidden="1"/>
    <cellStyle name="Hipervínculo 25" xfId="3513" hidden="1"/>
    <cellStyle name="Hipervínculo 25" xfId="1168" hidden="1"/>
    <cellStyle name="Hipervínculo 25" xfId="16203" hidden="1"/>
    <cellStyle name="Hipervínculo 25" xfId="18344" hidden="1"/>
    <cellStyle name="Hipervínculo 25" xfId="2967" hidden="1"/>
    <cellStyle name="Hipervínculo 25" xfId="21596" hidden="1"/>
    <cellStyle name="Hipervínculo 25" xfId="22011" hidden="1"/>
    <cellStyle name="Hipervínculo 25" xfId="22075" hidden="1"/>
    <cellStyle name="Hipervínculo 25" xfId="21398" hidden="1"/>
    <cellStyle name="Hipervínculo 25" xfId="22520" hidden="1"/>
    <cellStyle name="Hipervínculo 25" xfId="22935" hidden="1"/>
    <cellStyle name="Hipervínculo 25" xfId="22999"/>
    <cellStyle name="Hipervínculo 250" xfId="1861" hidden="1"/>
    <cellStyle name="Hipervínculo 250" xfId="2623" hidden="1"/>
    <cellStyle name="Hipervínculo 250" xfId="4167" hidden="1"/>
    <cellStyle name="Hipervínculo 250" xfId="4977" hidden="1"/>
    <cellStyle name="Hipervínculo 250" xfId="6194" hidden="1"/>
    <cellStyle name="Hipervínculo 250" xfId="7126" hidden="1"/>
    <cellStyle name="Hipervínculo 250" xfId="8818" hidden="1"/>
    <cellStyle name="Hipervínculo 250" xfId="9740" hidden="1"/>
    <cellStyle name="Hipervínculo 250" xfId="11009" hidden="1"/>
    <cellStyle name="Hipervínculo 250" xfId="11901" hidden="1"/>
    <cellStyle name="Hipervínculo 250" xfId="12873" hidden="1"/>
    <cellStyle name="Hipervínculo 250" xfId="13693" hidden="1"/>
    <cellStyle name="Hipervínculo 250" xfId="9737" hidden="1"/>
    <cellStyle name="Hipervínculo 250" xfId="7435" hidden="1"/>
    <cellStyle name="Hipervínculo 250" xfId="5690" hidden="1"/>
    <cellStyle name="Hipervínculo 250" xfId="3935" hidden="1"/>
    <cellStyle name="Hipervínculo 250" xfId="2654" hidden="1"/>
    <cellStyle name="Hipervínculo 250" xfId="13991" hidden="1"/>
    <cellStyle name="Hipervínculo 250" xfId="14777" hidden="1"/>
    <cellStyle name="Hipervínculo 250" xfId="15921" hidden="1"/>
    <cellStyle name="Hipervínculo 250" xfId="16691" hidden="1"/>
    <cellStyle name="Hipervínculo 250" xfId="17483" hidden="1"/>
    <cellStyle name="Hipervínculo 250" xfId="18142" hidden="1"/>
    <cellStyle name="Hipervínculo 250" xfId="14786" hidden="1"/>
    <cellStyle name="Hipervínculo 250" xfId="11664" hidden="1"/>
    <cellStyle name="Hipervínculo 250" xfId="9228" hidden="1"/>
    <cellStyle name="Hipervínculo 250" xfId="6175" hidden="1"/>
    <cellStyle name="Hipervínculo 250" xfId="3922" hidden="1"/>
    <cellStyle name="Hipervínculo 250" xfId="13520" hidden="1"/>
    <cellStyle name="Hipervínculo 250" xfId="18615" hidden="1"/>
    <cellStyle name="Hipervínculo 250" xfId="19432" hidden="1"/>
    <cellStyle name="Hipervínculo 250" xfId="19922" hidden="1"/>
    <cellStyle name="Hipervínculo 250" xfId="20539" hidden="1"/>
    <cellStyle name="Hipervínculo 250" xfId="20944" hidden="1"/>
    <cellStyle name="Hipervínculo 250" xfId="18623" hidden="1"/>
    <cellStyle name="Hipervínculo 250" xfId="15362" hidden="1"/>
    <cellStyle name="Hipervínculo 250" xfId="13383" hidden="1"/>
    <cellStyle name="Hipervínculo 250" xfId="9691" hidden="1"/>
    <cellStyle name="Hipervínculo 250" xfId="6240" hidden="1"/>
    <cellStyle name="Hipervínculo 250" xfId="18032" hidden="1"/>
    <cellStyle name="Hipervínculo 250" xfId="21228" hidden="1"/>
    <cellStyle name="Hipervínculo 250" xfId="21807" hidden="1"/>
    <cellStyle name="Hipervínculo 250" xfId="22212" hidden="1"/>
    <cellStyle name="Hipervínculo 250" xfId="22731" hidden="1"/>
    <cellStyle name="Hipervínculo 250" xfId="23136"/>
    <cellStyle name="Hipervínculo 251" xfId="1862" hidden="1"/>
    <cellStyle name="Hipervínculo 251" xfId="2625" hidden="1"/>
    <cellStyle name="Hipervínculo 251" xfId="4169" hidden="1"/>
    <cellStyle name="Hipervínculo 251" xfId="4978" hidden="1"/>
    <cellStyle name="Hipervínculo 251" xfId="6196" hidden="1"/>
    <cellStyle name="Hipervínculo 251" xfId="7128" hidden="1"/>
    <cellStyle name="Hipervínculo 251" xfId="8820" hidden="1"/>
    <cellStyle name="Hipervínculo 251" xfId="9742" hidden="1"/>
    <cellStyle name="Hipervínculo 251" xfId="11011" hidden="1"/>
    <cellStyle name="Hipervínculo 251" xfId="11903" hidden="1"/>
    <cellStyle name="Hipervínculo 251" xfId="12875" hidden="1"/>
    <cellStyle name="Hipervínculo 251" xfId="13694" hidden="1"/>
    <cellStyle name="Hipervínculo 251" xfId="9734" hidden="1"/>
    <cellStyle name="Hipervínculo 251" xfId="7431" hidden="1"/>
    <cellStyle name="Hipervínculo 251" xfId="5689" hidden="1"/>
    <cellStyle name="Hipervínculo 251" xfId="3932" hidden="1"/>
    <cellStyle name="Hipervínculo 251" xfId="2652" hidden="1"/>
    <cellStyle name="Hipervínculo 251" xfId="13992" hidden="1"/>
    <cellStyle name="Hipervínculo 251" xfId="14778" hidden="1"/>
    <cellStyle name="Hipervínculo 251" xfId="15922" hidden="1"/>
    <cellStyle name="Hipervínculo 251" xfId="16693" hidden="1"/>
    <cellStyle name="Hipervínculo 251" xfId="17485" hidden="1"/>
    <cellStyle name="Hipervínculo 251" xfId="18143" hidden="1"/>
    <cellStyle name="Hipervínculo 251" xfId="14783" hidden="1"/>
    <cellStyle name="Hipervínculo 251" xfId="11661" hidden="1"/>
    <cellStyle name="Hipervínculo 251" xfId="9223" hidden="1"/>
    <cellStyle name="Hipervínculo 251" xfId="6171" hidden="1"/>
    <cellStyle name="Hipervínculo 251" xfId="3915" hidden="1"/>
    <cellStyle name="Hipervínculo 251" xfId="13196" hidden="1"/>
    <cellStyle name="Hipervínculo 251" xfId="18616" hidden="1"/>
    <cellStyle name="Hipervínculo 251" xfId="19433" hidden="1"/>
    <cellStyle name="Hipervínculo 251" xfId="19924" hidden="1"/>
    <cellStyle name="Hipervínculo 251" xfId="20540" hidden="1"/>
    <cellStyle name="Hipervínculo 251" xfId="20945" hidden="1"/>
    <cellStyle name="Hipervínculo 251" xfId="18620" hidden="1"/>
    <cellStyle name="Hipervínculo 251" xfId="15361" hidden="1"/>
    <cellStyle name="Hipervínculo 251" xfId="13379" hidden="1"/>
    <cellStyle name="Hipervínculo 251" xfId="9684" hidden="1"/>
    <cellStyle name="Hipervínculo 251" xfId="6230" hidden="1"/>
    <cellStyle name="Hipervínculo 251" xfId="17800" hidden="1"/>
    <cellStyle name="Hipervínculo 251" xfId="21229" hidden="1"/>
    <cellStyle name="Hipervínculo 251" xfId="21808" hidden="1"/>
    <cellStyle name="Hipervínculo 251" xfId="22213" hidden="1"/>
    <cellStyle name="Hipervínculo 251" xfId="22732" hidden="1"/>
    <cellStyle name="Hipervínculo 251" xfId="23137"/>
    <cellStyle name="Hipervínculo 252" xfId="1864" hidden="1"/>
    <cellStyle name="Hipervínculo 252" xfId="2626" hidden="1"/>
    <cellStyle name="Hipervínculo 252" xfId="4171" hidden="1"/>
    <cellStyle name="Hipervínculo 252" xfId="4980" hidden="1"/>
    <cellStyle name="Hipervínculo 252" xfId="6197" hidden="1"/>
    <cellStyle name="Hipervínculo 252" xfId="7130" hidden="1"/>
    <cellStyle name="Hipervínculo 252" xfId="8822" hidden="1"/>
    <cellStyle name="Hipervínculo 252" xfId="9743" hidden="1"/>
    <cellStyle name="Hipervínculo 252" xfId="11013" hidden="1"/>
    <cellStyle name="Hipervínculo 252" xfId="11904" hidden="1"/>
    <cellStyle name="Hipervínculo 252" xfId="12876" hidden="1"/>
    <cellStyle name="Hipervínculo 252" xfId="13695" hidden="1"/>
    <cellStyle name="Hipervínculo 252" xfId="9730" hidden="1"/>
    <cellStyle name="Hipervínculo 252" xfId="7428" hidden="1"/>
    <cellStyle name="Hipervínculo 252" xfId="5686" hidden="1"/>
    <cellStyle name="Hipervínculo 252" xfId="3928" hidden="1"/>
    <cellStyle name="Hipervínculo 252" xfId="2648" hidden="1"/>
    <cellStyle name="Hipervínculo 252" xfId="13993" hidden="1"/>
    <cellStyle name="Hipervínculo 252" xfId="14780" hidden="1"/>
    <cellStyle name="Hipervínculo 252" xfId="15924" hidden="1"/>
    <cellStyle name="Hipervínculo 252" xfId="16695" hidden="1"/>
    <cellStyle name="Hipervínculo 252" xfId="17486" hidden="1"/>
    <cellStyle name="Hipervínculo 252" xfId="18144" hidden="1"/>
    <cellStyle name="Hipervínculo 252" xfId="14779" hidden="1"/>
    <cellStyle name="Hipervínculo 252" xfId="11658" hidden="1"/>
    <cellStyle name="Hipervínculo 252" xfId="9221" hidden="1"/>
    <cellStyle name="Hipervínculo 252" xfId="6167" hidden="1"/>
    <cellStyle name="Hipervínculo 252" xfId="3907" hidden="1"/>
    <cellStyle name="Hipervínculo 252" xfId="13234" hidden="1"/>
    <cellStyle name="Hipervínculo 252" xfId="18618" hidden="1"/>
    <cellStyle name="Hipervínculo 252" xfId="19434" hidden="1"/>
    <cellStyle name="Hipervínculo 252" xfId="19926" hidden="1"/>
    <cellStyle name="Hipervínculo 252" xfId="20541" hidden="1"/>
    <cellStyle name="Hipervínculo 252" xfId="20946" hidden="1"/>
    <cellStyle name="Hipervínculo 252" xfId="18617" hidden="1"/>
    <cellStyle name="Hipervínculo 252" xfId="15360" hidden="1"/>
    <cellStyle name="Hipervínculo 252" xfId="13375" hidden="1"/>
    <cellStyle name="Hipervínculo 252" xfId="9679" hidden="1"/>
    <cellStyle name="Hipervínculo 252" xfId="6221" hidden="1"/>
    <cellStyle name="Hipervínculo 252" xfId="17820" hidden="1"/>
    <cellStyle name="Hipervínculo 252" xfId="21230" hidden="1"/>
    <cellStyle name="Hipervínculo 252" xfId="21809" hidden="1"/>
    <cellStyle name="Hipervínculo 252" xfId="22214" hidden="1"/>
    <cellStyle name="Hipervínculo 252" xfId="22733" hidden="1"/>
    <cellStyle name="Hipervínculo 252" xfId="23138"/>
    <cellStyle name="Hipervínculo 253" xfId="1865" hidden="1"/>
    <cellStyle name="Hipervínculo 253" xfId="2628" hidden="1"/>
    <cellStyle name="Hipervínculo 253" xfId="4173" hidden="1"/>
    <cellStyle name="Hipervínculo 253" xfId="4981" hidden="1"/>
    <cellStyle name="Hipervínculo 253" xfId="6199" hidden="1"/>
    <cellStyle name="Hipervínculo 253" xfId="7132" hidden="1"/>
    <cellStyle name="Hipervínculo 253" xfId="8824" hidden="1"/>
    <cellStyle name="Hipervínculo 253" xfId="9745" hidden="1"/>
    <cellStyle name="Hipervínculo 253" xfId="11015" hidden="1"/>
    <cellStyle name="Hipervínculo 253" xfId="11906" hidden="1"/>
    <cellStyle name="Hipervínculo 253" xfId="12878" hidden="1"/>
    <cellStyle name="Hipervínculo 253" xfId="13697" hidden="1"/>
    <cellStyle name="Hipervínculo 253" xfId="9726" hidden="1"/>
    <cellStyle name="Hipervínculo 253" xfId="7424" hidden="1"/>
    <cellStyle name="Hipervínculo 253" xfId="5684" hidden="1"/>
    <cellStyle name="Hipervínculo 253" xfId="3924" hidden="1"/>
    <cellStyle name="Hipervínculo 253" xfId="2644" hidden="1"/>
    <cellStyle name="Hipervínculo 253" xfId="13995" hidden="1"/>
    <cellStyle name="Hipervínculo 253" xfId="14782" hidden="1"/>
    <cellStyle name="Hipervínculo 253" xfId="15926" hidden="1"/>
    <cellStyle name="Hipervínculo 253" xfId="16697" hidden="1"/>
    <cellStyle name="Hipervínculo 253" xfId="17488" hidden="1"/>
    <cellStyle name="Hipervínculo 253" xfId="18145" hidden="1"/>
    <cellStyle name="Hipervínculo 253" xfId="14776" hidden="1"/>
    <cellStyle name="Hipervínculo 253" xfId="11655" hidden="1"/>
    <cellStyle name="Hipervínculo 253" xfId="9216" hidden="1"/>
    <cellStyle name="Hipervínculo 253" xfId="6164" hidden="1"/>
    <cellStyle name="Hipervínculo 253" xfId="3895" hidden="1"/>
    <cellStyle name="Hipervínculo 253" xfId="13235" hidden="1"/>
    <cellStyle name="Hipervínculo 253" xfId="18619" hidden="1"/>
    <cellStyle name="Hipervínculo 253" xfId="19435" hidden="1"/>
    <cellStyle name="Hipervínculo 253" xfId="19928" hidden="1"/>
    <cellStyle name="Hipervínculo 253" xfId="20542" hidden="1"/>
    <cellStyle name="Hipervínculo 253" xfId="20947" hidden="1"/>
    <cellStyle name="Hipervínculo 253" xfId="18614" hidden="1"/>
    <cellStyle name="Hipervínculo 253" xfId="15358" hidden="1"/>
    <cellStyle name="Hipervínculo 253" xfId="13372" hidden="1"/>
    <cellStyle name="Hipervínculo 253" xfId="9671" hidden="1"/>
    <cellStyle name="Hipervínculo 253" xfId="6205" hidden="1"/>
    <cellStyle name="Hipervínculo 253" xfId="17821" hidden="1"/>
    <cellStyle name="Hipervínculo 253" xfId="21231" hidden="1"/>
    <cellStyle name="Hipervínculo 253" xfId="21810" hidden="1"/>
    <cellStyle name="Hipervínculo 253" xfId="22215" hidden="1"/>
    <cellStyle name="Hipervínculo 253" xfId="22734" hidden="1"/>
    <cellStyle name="Hipervínculo 253" xfId="23139"/>
    <cellStyle name="Hipervínculo 254" xfId="1866" hidden="1"/>
    <cellStyle name="Hipervínculo 254" xfId="2630" hidden="1"/>
    <cellStyle name="Hipervínculo 254" xfId="4174" hidden="1"/>
    <cellStyle name="Hipervínculo 254" xfId="4982" hidden="1"/>
    <cellStyle name="Hipervínculo 254" xfId="6201" hidden="1"/>
    <cellStyle name="Hipervínculo 254" xfId="7134" hidden="1"/>
    <cellStyle name="Hipervínculo 254" xfId="8825" hidden="1"/>
    <cellStyle name="Hipervínculo 254" xfId="9747" hidden="1"/>
    <cellStyle name="Hipervínculo 254" xfId="11017" hidden="1"/>
    <cellStyle name="Hipervínculo 254" xfId="11908" hidden="1"/>
    <cellStyle name="Hipervínculo 254" xfId="12879" hidden="1"/>
    <cellStyle name="Hipervínculo 254" xfId="13698" hidden="1"/>
    <cellStyle name="Hipervínculo 254" xfId="9724" hidden="1"/>
    <cellStyle name="Hipervínculo 254" xfId="7420" hidden="1"/>
    <cellStyle name="Hipervínculo 254" xfId="5681" hidden="1"/>
    <cellStyle name="Hipervínculo 254" xfId="3920" hidden="1"/>
    <cellStyle name="Hipervínculo 254" xfId="2640" hidden="1"/>
    <cellStyle name="Hipervínculo 254" xfId="13996" hidden="1"/>
    <cellStyle name="Hipervínculo 254" xfId="14784" hidden="1"/>
    <cellStyle name="Hipervínculo 254" xfId="15927" hidden="1"/>
    <cellStyle name="Hipervínculo 254" xfId="16699" hidden="1"/>
    <cellStyle name="Hipervínculo 254" xfId="17489" hidden="1"/>
    <cellStyle name="Hipervínculo 254" xfId="18147" hidden="1"/>
    <cellStyle name="Hipervínculo 254" xfId="14773" hidden="1"/>
    <cellStyle name="Hipervínculo 254" xfId="11653" hidden="1"/>
    <cellStyle name="Hipervínculo 254" xfId="9215" hidden="1"/>
    <cellStyle name="Hipervínculo 254" xfId="6160" hidden="1"/>
    <cellStyle name="Hipervínculo 254" xfId="3889" hidden="1"/>
    <cellStyle name="Hipervínculo 254" xfId="13237" hidden="1"/>
    <cellStyle name="Hipervínculo 254" xfId="18621" hidden="1"/>
    <cellStyle name="Hipervínculo 254" xfId="19436" hidden="1"/>
    <cellStyle name="Hipervínculo 254" xfId="19930" hidden="1"/>
    <cellStyle name="Hipervínculo 254" xfId="20543" hidden="1"/>
    <cellStyle name="Hipervínculo 254" xfId="20948" hidden="1"/>
    <cellStyle name="Hipervínculo 254" xfId="18611" hidden="1"/>
    <cellStyle name="Hipervínculo 254" xfId="15356" hidden="1"/>
    <cellStyle name="Hipervínculo 254" xfId="13370" hidden="1"/>
    <cellStyle name="Hipervínculo 254" xfId="9664" hidden="1"/>
    <cellStyle name="Hipervínculo 254" xfId="6200" hidden="1"/>
    <cellStyle name="Hipervínculo 254" xfId="17822" hidden="1"/>
    <cellStyle name="Hipervínculo 254" xfId="21232" hidden="1"/>
    <cellStyle name="Hipervínculo 254" xfId="21811" hidden="1"/>
    <cellStyle name="Hipervínculo 254" xfId="22216" hidden="1"/>
    <cellStyle name="Hipervínculo 254" xfId="22735" hidden="1"/>
    <cellStyle name="Hipervínculo 254" xfId="23140"/>
    <cellStyle name="Hipervínculo 255" xfId="1868" hidden="1"/>
    <cellStyle name="Hipervínculo 255" xfId="2632" hidden="1"/>
    <cellStyle name="Hipervínculo 255" xfId="4176" hidden="1"/>
    <cellStyle name="Hipervínculo 255" xfId="4984" hidden="1"/>
    <cellStyle name="Hipervínculo 255" xfId="6202" hidden="1"/>
    <cellStyle name="Hipervínculo 255" xfId="7136" hidden="1"/>
    <cellStyle name="Hipervínculo 255" xfId="8827" hidden="1"/>
    <cellStyle name="Hipervínculo 255" xfId="9749" hidden="1"/>
    <cellStyle name="Hipervínculo 255" xfId="11019" hidden="1"/>
    <cellStyle name="Hipervínculo 255" xfId="11910" hidden="1"/>
    <cellStyle name="Hipervínculo 255" xfId="12881" hidden="1"/>
    <cellStyle name="Hipervínculo 255" xfId="13700" hidden="1"/>
    <cellStyle name="Hipervínculo 255" xfId="9720" hidden="1"/>
    <cellStyle name="Hipervínculo 255" xfId="7416" hidden="1"/>
    <cellStyle name="Hipervínculo 255" xfId="5679" hidden="1"/>
    <cellStyle name="Hipervínculo 255" xfId="3917" hidden="1"/>
    <cellStyle name="Hipervínculo 255" xfId="2635" hidden="1"/>
    <cellStyle name="Hipervínculo 255" xfId="13997" hidden="1"/>
    <cellStyle name="Hipervínculo 255" xfId="14785" hidden="1"/>
    <cellStyle name="Hipervínculo 255" xfId="15928" hidden="1"/>
    <cellStyle name="Hipervínculo 255" xfId="16701" hidden="1"/>
    <cellStyle name="Hipervínculo 255" xfId="17491" hidden="1"/>
    <cellStyle name="Hipervínculo 255" xfId="18148" hidden="1"/>
    <cellStyle name="Hipervínculo 255" xfId="14769" hidden="1"/>
    <cellStyle name="Hipervínculo 255" xfId="11649" hidden="1"/>
    <cellStyle name="Hipervínculo 255" xfId="9212" hidden="1"/>
    <cellStyle name="Hipervínculo 255" xfId="6156" hidden="1"/>
    <cellStyle name="Hipervínculo 255" xfId="3881" hidden="1"/>
    <cellStyle name="Hipervínculo 255" xfId="13521" hidden="1"/>
    <cellStyle name="Hipervínculo 255" xfId="18622" hidden="1"/>
    <cellStyle name="Hipervínculo 255" xfId="19437" hidden="1"/>
    <cellStyle name="Hipervínculo 255" xfId="19932" hidden="1"/>
    <cellStyle name="Hipervínculo 255" xfId="20544" hidden="1"/>
    <cellStyle name="Hipervínculo 255" xfId="20949" hidden="1"/>
    <cellStyle name="Hipervínculo 255" xfId="18608" hidden="1"/>
    <cellStyle name="Hipervínculo 255" xfId="15354" hidden="1"/>
    <cellStyle name="Hipervínculo 255" xfId="13368" hidden="1"/>
    <cellStyle name="Hipervínculo 255" xfId="9657" hidden="1"/>
    <cellStyle name="Hipervínculo 255" xfId="6193" hidden="1"/>
    <cellStyle name="Hipervínculo 255" xfId="18033" hidden="1"/>
    <cellStyle name="Hipervínculo 255" xfId="21233" hidden="1"/>
    <cellStyle name="Hipervínculo 255" xfId="21812" hidden="1"/>
    <cellStyle name="Hipervínculo 255" xfId="22217" hidden="1"/>
    <cellStyle name="Hipervínculo 255" xfId="22736" hidden="1"/>
    <cellStyle name="Hipervínculo 255" xfId="23141"/>
    <cellStyle name="Hipervínculo 256" xfId="1870" hidden="1"/>
    <cellStyle name="Hipervínculo 256" xfId="2634" hidden="1"/>
    <cellStyle name="Hipervínculo 256" xfId="4178" hidden="1"/>
    <cellStyle name="Hipervínculo 256" xfId="4985" hidden="1"/>
    <cellStyle name="Hipervínculo 256" xfId="6204" hidden="1"/>
    <cellStyle name="Hipervínculo 256" xfId="7137" hidden="1"/>
    <cellStyle name="Hipervínculo 256" xfId="8829" hidden="1"/>
    <cellStyle name="Hipervínculo 256" xfId="9750" hidden="1"/>
    <cellStyle name="Hipervínculo 256" xfId="11021" hidden="1"/>
    <cellStyle name="Hipervínculo 256" xfId="11912" hidden="1"/>
    <cellStyle name="Hipervínculo 256" xfId="12882" hidden="1"/>
    <cellStyle name="Hipervínculo 256" xfId="13702" hidden="1"/>
    <cellStyle name="Hipervínculo 256" xfId="9717" hidden="1"/>
    <cellStyle name="Hipervínculo 256" xfId="7413" hidden="1"/>
    <cellStyle name="Hipervínculo 256" xfId="5676" hidden="1"/>
    <cellStyle name="Hipervínculo 256" xfId="3913" hidden="1"/>
    <cellStyle name="Hipervínculo 256" xfId="2631" hidden="1"/>
    <cellStyle name="Hipervínculo 256" xfId="13999" hidden="1"/>
    <cellStyle name="Hipervínculo 256" xfId="14787" hidden="1"/>
    <cellStyle name="Hipervínculo 256" xfId="15929" hidden="1"/>
    <cellStyle name="Hipervínculo 256" xfId="16702" hidden="1"/>
    <cellStyle name="Hipervínculo 256" xfId="17492" hidden="1"/>
    <cellStyle name="Hipervínculo 256" xfId="18149" hidden="1"/>
    <cellStyle name="Hipervínculo 256" xfId="14765" hidden="1"/>
    <cellStyle name="Hipervínculo 256" xfId="11645" hidden="1"/>
    <cellStyle name="Hipervínculo 256" xfId="9211" hidden="1"/>
    <cellStyle name="Hipervínculo 256" xfId="6154" hidden="1"/>
    <cellStyle name="Hipervínculo 256" xfId="3874" hidden="1"/>
    <cellStyle name="Hipervínculo 256" xfId="13400" hidden="1"/>
    <cellStyle name="Hipervínculo 256" xfId="18624" hidden="1"/>
    <cellStyle name="Hipervínculo 256" xfId="19438" hidden="1"/>
    <cellStyle name="Hipervínculo 256" xfId="19933" hidden="1"/>
    <cellStyle name="Hipervínculo 256" xfId="20545" hidden="1"/>
    <cellStyle name="Hipervínculo 256" xfId="20950" hidden="1"/>
    <cellStyle name="Hipervínculo 256" xfId="18605" hidden="1"/>
    <cellStyle name="Hipervínculo 256" xfId="15351" hidden="1"/>
    <cellStyle name="Hipervínculo 256" xfId="13364" hidden="1"/>
    <cellStyle name="Hipervínculo 256" xfId="9643" hidden="1"/>
    <cellStyle name="Hipervínculo 256" xfId="6186" hidden="1"/>
    <cellStyle name="Hipervínculo 256" xfId="17943" hidden="1"/>
    <cellStyle name="Hipervínculo 256" xfId="21234" hidden="1"/>
    <cellStyle name="Hipervínculo 256" xfId="21813" hidden="1"/>
    <cellStyle name="Hipervínculo 256" xfId="22218" hidden="1"/>
    <cellStyle name="Hipervínculo 256" xfId="22737" hidden="1"/>
    <cellStyle name="Hipervínculo 256" xfId="23142"/>
    <cellStyle name="Hipervínculo 257" xfId="1958" hidden="1"/>
    <cellStyle name="Hipervínculo 257" xfId="2731" hidden="1"/>
    <cellStyle name="Hipervínculo 257" xfId="4275" hidden="1"/>
    <cellStyle name="Hipervínculo 257" xfId="5061" hidden="1"/>
    <cellStyle name="Hipervínculo 257" xfId="6297" hidden="1"/>
    <cellStyle name="Hipervínculo 257" xfId="7232" hidden="1"/>
    <cellStyle name="Hipervínculo 257" xfId="8925" hidden="1"/>
    <cellStyle name="Hipervínculo 257" xfId="9842" hidden="1"/>
    <cellStyle name="Hipervínculo 257" xfId="11116" hidden="1"/>
    <cellStyle name="Hipervínculo 257" xfId="12006" hidden="1"/>
    <cellStyle name="Hipervínculo 257" xfId="12960" hidden="1"/>
    <cellStyle name="Hipervínculo 257" xfId="13772" hidden="1"/>
    <cellStyle name="Hipervínculo 257" xfId="9572" hidden="1"/>
    <cellStyle name="Hipervínculo 257" xfId="7224" hidden="1"/>
    <cellStyle name="Hipervínculo 257" xfId="5548" hidden="1"/>
    <cellStyle name="Hipervínculo 257" xfId="3648" hidden="1"/>
    <cellStyle name="Hipervínculo 257" xfId="2461" hidden="1"/>
    <cellStyle name="Hipervínculo 257" xfId="14080" hidden="1"/>
    <cellStyle name="Hipervínculo 257" xfId="14883" hidden="1"/>
    <cellStyle name="Hipervínculo 257" xfId="16008" hidden="1"/>
    <cellStyle name="Hipervínculo 257" xfId="16801" hidden="1"/>
    <cellStyle name="Hipervínculo 257" xfId="17555" hidden="1"/>
    <cellStyle name="Hipervínculo 257" xfId="18206" hidden="1"/>
    <cellStyle name="Hipervínculo 257" xfId="14606" hidden="1"/>
    <cellStyle name="Hipervínculo 257" xfId="11441" hidden="1"/>
    <cellStyle name="Hipervínculo 257" xfId="8828" hidden="1"/>
    <cellStyle name="Hipervínculo 257" xfId="5887" hidden="1"/>
    <cellStyle name="Hipervínculo 257" xfId="3496" hidden="1"/>
    <cellStyle name="Hipervínculo 257" xfId="13386" hidden="1"/>
    <cellStyle name="Hipervínculo 257" xfId="18701" hidden="1"/>
    <cellStyle name="Hipervínculo 257" xfId="19491" hidden="1"/>
    <cellStyle name="Hipervínculo 257" xfId="20022" hidden="1"/>
    <cellStyle name="Hipervínculo 257" xfId="20598" hidden="1"/>
    <cellStyle name="Hipervínculo 257" xfId="21003" hidden="1"/>
    <cellStyle name="Hipervínculo 257" xfId="18482" hidden="1"/>
    <cellStyle name="Hipervínculo 257" xfId="15247" hidden="1"/>
    <cellStyle name="Hipervínculo 257" xfId="13155" hidden="1"/>
    <cellStyle name="Hipervínculo 257" xfId="9354" hidden="1"/>
    <cellStyle name="Hipervínculo 257" xfId="5557" hidden="1"/>
    <cellStyle name="Hipervínculo 257" xfId="17930" hidden="1"/>
    <cellStyle name="Hipervínculo 257" xfId="21287" hidden="1"/>
    <cellStyle name="Hipervínculo 257" xfId="21866" hidden="1"/>
    <cellStyle name="Hipervínculo 257" xfId="22271" hidden="1"/>
    <cellStyle name="Hipervínculo 257" xfId="22790" hidden="1"/>
    <cellStyle name="Hipervínculo 257" xfId="23195"/>
    <cellStyle name="Hipervínculo 258" xfId="1957" hidden="1"/>
    <cellStyle name="Hipervínculo 258" xfId="2729" hidden="1"/>
    <cellStyle name="Hipervínculo 258" xfId="4273" hidden="1"/>
    <cellStyle name="Hipervínculo 258" xfId="5060" hidden="1"/>
    <cellStyle name="Hipervínculo 258" xfId="6295" hidden="1"/>
    <cellStyle name="Hipervínculo 258" xfId="7230" hidden="1"/>
    <cellStyle name="Hipervínculo 258" xfId="8923" hidden="1"/>
    <cellStyle name="Hipervínculo 258" xfId="9840" hidden="1"/>
    <cellStyle name="Hipervínculo 258" xfId="11115" hidden="1"/>
    <cellStyle name="Hipervínculo 258" xfId="12004" hidden="1"/>
    <cellStyle name="Hipervínculo 258" xfId="12959" hidden="1"/>
    <cellStyle name="Hipervínculo 258" xfId="13770" hidden="1"/>
    <cellStyle name="Hipervínculo 258" xfId="9574" hidden="1"/>
    <cellStyle name="Hipervínculo 258" xfId="7228" hidden="1"/>
    <cellStyle name="Hipervínculo 258" xfId="5550" hidden="1"/>
    <cellStyle name="Hipervínculo 258" xfId="3657" hidden="1"/>
    <cellStyle name="Hipervínculo 258" xfId="2462" hidden="1"/>
    <cellStyle name="Hipervínculo 258" xfId="14078" hidden="1"/>
    <cellStyle name="Hipervínculo 258" xfId="14881" hidden="1"/>
    <cellStyle name="Hipervínculo 258" xfId="16007" hidden="1"/>
    <cellStyle name="Hipervínculo 258" xfId="16799" hidden="1"/>
    <cellStyle name="Hipervínculo 258" xfId="17553" hidden="1"/>
    <cellStyle name="Hipervínculo 258" xfId="18204" hidden="1"/>
    <cellStyle name="Hipervínculo 258" xfId="14608" hidden="1"/>
    <cellStyle name="Hipervínculo 258" xfId="11446" hidden="1"/>
    <cellStyle name="Hipervínculo 258" xfId="8831" hidden="1"/>
    <cellStyle name="Hipervínculo 258" xfId="5894" hidden="1"/>
    <cellStyle name="Hipervínculo 258" xfId="3500" hidden="1"/>
    <cellStyle name="Hipervínculo 258" xfId="13267" hidden="1"/>
    <cellStyle name="Hipervínculo 258" xfId="18699" hidden="1"/>
    <cellStyle name="Hipervínculo 258" xfId="19490" hidden="1"/>
    <cellStyle name="Hipervínculo 258" xfId="20020" hidden="1"/>
    <cellStyle name="Hipervínculo 258" xfId="20597" hidden="1"/>
    <cellStyle name="Hipervínculo 258" xfId="21002" hidden="1"/>
    <cellStyle name="Hipervínculo 258" xfId="18483" hidden="1"/>
    <cellStyle name="Hipervínculo 258" xfId="15250" hidden="1"/>
    <cellStyle name="Hipervínculo 258" xfId="13164" hidden="1"/>
    <cellStyle name="Hipervínculo 258" xfId="9365" hidden="1"/>
    <cellStyle name="Hipervínculo 258" xfId="5564" hidden="1"/>
    <cellStyle name="Hipervínculo 258" xfId="17838" hidden="1"/>
    <cellStyle name="Hipervínculo 258" xfId="21286" hidden="1"/>
    <cellStyle name="Hipervínculo 258" xfId="21865" hidden="1"/>
    <cellStyle name="Hipervínculo 258" xfId="22270" hidden="1"/>
    <cellStyle name="Hipervínculo 258" xfId="22789" hidden="1"/>
    <cellStyle name="Hipervínculo 258" xfId="23194"/>
    <cellStyle name="Hipervínculo 259" xfId="1955" hidden="1"/>
    <cellStyle name="Hipervínculo 259" xfId="2727" hidden="1"/>
    <cellStyle name="Hipervínculo 259" xfId="4271" hidden="1"/>
    <cellStyle name="Hipervínculo 259" xfId="5058" hidden="1"/>
    <cellStyle name="Hipervínculo 259" xfId="6293" hidden="1"/>
    <cellStyle name="Hipervínculo 259" xfId="7229" hidden="1"/>
    <cellStyle name="Hipervínculo 259" xfId="8921" hidden="1"/>
    <cellStyle name="Hipervínculo 259" xfId="9838" hidden="1"/>
    <cellStyle name="Hipervínculo 259" xfId="11114" hidden="1"/>
    <cellStyle name="Hipervínculo 259" xfId="12002" hidden="1"/>
    <cellStyle name="Hipervínculo 259" xfId="12957" hidden="1"/>
    <cellStyle name="Hipervínculo 259" xfId="13768" hidden="1"/>
    <cellStyle name="Hipervínculo 259" xfId="9575" hidden="1"/>
    <cellStyle name="Hipervínculo 259" xfId="7231" hidden="1"/>
    <cellStyle name="Hipervínculo 259" xfId="5551" hidden="1"/>
    <cellStyle name="Hipervínculo 259" xfId="3662" hidden="1"/>
    <cellStyle name="Hipervínculo 259" xfId="2464" hidden="1"/>
    <cellStyle name="Hipervínculo 259" xfId="14077" hidden="1"/>
    <cellStyle name="Hipervínculo 259" xfId="14879" hidden="1"/>
    <cellStyle name="Hipervínculo 259" xfId="16005" hidden="1"/>
    <cellStyle name="Hipervínculo 259" xfId="16797" hidden="1"/>
    <cellStyle name="Hipervínculo 259" xfId="17552" hidden="1"/>
    <cellStyle name="Hipervínculo 259" xfId="18203" hidden="1"/>
    <cellStyle name="Hipervínculo 259" xfId="14610" hidden="1"/>
    <cellStyle name="Hipervínculo 259" xfId="11449" hidden="1"/>
    <cellStyle name="Hipervínculo 259" xfId="8837" hidden="1"/>
    <cellStyle name="Hipervínculo 259" xfId="5899" hidden="1"/>
    <cellStyle name="Hipervínculo 259" xfId="3504" hidden="1"/>
    <cellStyle name="Hipervínculo 259" xfId="13268" hidden="1"/>
    <cellStyle name="Hipervínculo 259" xfId="18698" hidden="1"/>
    <cellStyle name="Hipervínculo 259" xfId="19489" hidden="1"/>
    <cellStyle name="Hipervínculo 259" xfId="20018" hidden="1"/>
    <cellStyle name="Hipervínculo 259" xfId="20596" hidden="1"/>
    <cellStyle name="Hipervínculo 259" xfId="21001" hidden="1"/>
    <cellStyle name="Hipervínculo 259" xfId="18484" hidden="1"/>
    <cellStyle name="Hipervínculo 259" xfId="15252" hidden="1"/>
    <cellStyle name="Hipervínculo 259" xfId="13171" hidden="1"/>
    <cellStyle name="Hipervínculo 259" xfId="9375" hidden="1"/>
    <cellStyle name="Hipervínculo 259" xfId="5571" hidden="1"/>
    <cellStyle name="Hipervínculo 259" xfId="17839" hidden="1"/>
    <cellStyle name="Hipervínculo 259" xfId="21285" hidden="1"/>
    <cellStyle name="Hipervínculo 259" xfId="21864" hidden="1"/>
    <cellStyle name="Hipervínculo 259" xfId="22269" hidden="1"/>
    <cellStyle name="Hipervínculo 259" xfId="22788" hidden="1"/>
    <cellStyle name="Hipervínculo 259" xfId="23193"/>
    <cellStyle name="Hipervínculo 26" xfId="555" hidden="1"/>
    <cellStyle name="Hipervínculo 26" xfId="1544" hidden="1"/>
    <cellStyle name="Hipervínculo 26" xfId="2149" hidden="1"/>
    <cellStyle name="Hipervínculo 26" xfId="2248" hidden="1"/>
    <cellStyle name="Hipervínculo 26" xfId="3062" hidden="1"/>
    <cellStyle name="Hipervínculo 26" xfId="3777" hidden="1"/>
    <cellStyle name="Hipervínculo 26" xfId="4516" hidden="1"/>
    <cellStyle name="Hipervínculo 26" xfId="4667" hidden="1"/>
    <cellStyle name="Hipervínculo 26" xfId="3136" hidden="1"/>
    <cellStyle name="Hipervínculo 26" xfId="5818" hidden="1"/>
    <cellStyle name="Hipervínculo 26" xfId="6544" hidden="1"/>
    <cellStyle name="Hipervínculo 26" xfId="6720" hidden="1"/>
    <cellStyle name="Hipervínculo 26" xfId="7724" hidden="1"/>
    <cellStyle name="Hipervínculo 26" xfId="8445" hidden="1"/>
    <cellStyle name="Hipervínculo 26" xfId="9178" hidden="1"/>
    <cellStyle name="Hipervínculo 26" xfId="9349" hidden="1"/>
    <cellStyle name="Hipervínculo 26" xfId="7918" hidden="1"/>
    <cellStyle name="Hipervínculo 26" xfId="10638" hidden="1"/>
    <cellStyle name="Hipervínculo 26" xfId="11368" hidden="1"/>
    <cellStyle name="Hipervínculo 26" xfId="11546" hidden="1"/>
    <cellStyle name="Hipervínculo 26" xfId="10047" hidden="1"/>
    <cellStyle name="Hipervínculo 26" xfId="12601" hidden="1"/>
    <cellStyle name="Hipervínculo 26" xfId="13172" hidden="1"/>
    <cellStyle name="Hipervínculo 26" xfId="13334" hidden="1"/>
    <cellStyle name="Hipervínculo 26" xfId="11784" hidden="1"/>
    <cellStyle name="Hipervínculo 26" xfId="10553" hidden="1"/>
    <cellStyle name="Hipervínculo 26" xfId="10303" hidden="1"/>
    <cellStyle name="Hipervínculo 26" xfId="8920" hidden="1"/>
    <cellStyle name="Hipervínculo 26" xfId="7850" hidden="1"/>
    <cellStyle name="Hipervínculo 26" xfId="6846" hidden="1"/>
    <cellStyle name="Hipervínculo 26" xfId="6608" hidden="1"/>
    <cellStyle name="Hipervínculo 26" xfId="8696" hidden="1"/>
    <cellStyle name="Hipervínculo 26" xfId="4627" hidden="1"/>
    <cellStyle name="Hipervínculo 26" xfId="3362" hidden="1"/>
    <cellStyle name="Hipervínculo 26" xfId="3174" hidden="1"/>
    <cellStyle name="Hipervínculo 26" xfId="1778" hidden="1"/>
    <cellStyle name="Hipervínculo 26" xfId="699" hidden="1"/>
    <cellStyle name="Hipervínculo 26" xfId="14310" hidden="1"/>
    <cellStyle name="Hipervínculo 26" xfId="14426" hidden="1"/>
    <cellStyle name="Hipervínculo 26" xfId="1403" hidden="1"/>
    <cellStyle name="Hipervínculo 26" xfId="15599" hidden="1"/>
    <cellStyle name="Hipervínculo 26" xfId="16224" hidden="1"/>
    <cellStyle name="Hipervínculo 26" xfId="16363" hidden="1"/>
    <cellStyle name="Hipervínculo 26" xfId="15079" hidden="1"/>
    <cellStyle name="Hipervínculo 26" xfId="17211" hidden="1"/>
    <cellStyle name="Hipervínculo 26" xfId="17776" hidden="1"/>
    <cellStyle name="Hipervínculo 26" xfId="17887" hidden="1"/>
    <cellStyle name="Hipervínculo 26" xfId="16582" hidden="1"/>
    <cellStyle name="Hipervínculo 26" xfId="15535" hidden="1"/>
    <cellStyle name="Hipervínculo 26" xfId="15312" hidden="1"/>
    <cellStyle name="Hipervínculo 26" xfId="14088" hidden="1"/>
    <cellStyle name="Hipervínculo 26" xfId="12362" hidden="1"/>
    <cellStyle name="Hipervínculo 26" xfId="10391" hidden="1"/>
    <cellStyle name="Hipervínculo 26" xfId="10162" hidden="1"/>
    <cellStyle name="Hipervínculo 26" xfId="13833" hidden="1"/>
    <cellStyle name="Hipervínculo 26" xfId="7153" hidden="1"/>
    <cellStyle name="Hipervínculo 26" xfId="5295" hidden="1"/>
    <cellStyle name="Hipervínculo 26" xfId="5035" hidden="1"/>
    <cellStyle name="Hipervínculo 26" xfId="2440" hidden="1"/>
    <cellStyle name="Hipervínculo 26" xfId="936" hidden="1"/>
    <cellStyle name="Hipervínculo 26" xfId="11314" hidden="1"/>
    <cellStyle name="Hipervínculo 26" xfId="13553" hidden="1"/>
    <cellStyle name="Hipervínculo 26" xfId="2172" hidden="1"/>
    <cellStyle name="Hipervínculo 26" xfId="19201" hidden="1"/>
    <cellStyle name="Hipervínculo 26" xfId="19635" hidden="1"/>
    <cellStyle name="Hipervínculo 26" xfId="19701" hidden="1"/>
    <cellStyle name="Hipervínculo 26" xfId="18865" hidden="1"/>
    <cellStyle name="Hipervínculo 26" xfId="20326" hidden="1"/>
    <cellStyle name="Hipervínculo 26" xfId="20742" hidden="1"/>
    <cellStyle name="Hipervínculo 26" xfId="20808" hidden="1"/>
    <cellStyle name="Hipervínculo 26" xfId="19828" hidden="1"/>
    <cellStyle name="Hipervínculo 26" xfId="19140" hidden="1"/>
    <cellStyle name="Hipervínculo 26" xfId="18985" hidden="1"/>
    <cellStyle name="Hipervínculo 26" xfId="17588" hidden="1"/>
    <cellStyle name="Hipervínculo 26" xfId="16453" hidden="1"/>
    <cellStyle name="Hipervínculo 26" xfId="14704" hidden="1"/>
    <cellStyle name="Hipervínculo 26" xfId="14369" hidden="1"/>
    <cellStyle name="Hipervínculo 26" xfId="17425" hidden="1"/>
    <cellStyle name="Hipervínculo 26" xfId="11057" hidden="1"/>
    <cellStyle name="Hipervínculo 26" xfId="8193" hidden="1"/>
    <cellStyle name="Hipervínculo 26" xfId="8112" hidden="1"/>
    <cellStyle name="Hipervínculo 26" xfId="3517" hidden="1"/>
    <cellStyle name="Hipervínculo 26" xfId="1171" hidden="1"/>
    <cellStyle name="Hipervínculo 26" xfId="16202" hidden="1"/>
    <cellStyle name="Hipervínculo 26" xfId="18051" hidden="1"/>
    <cellStyle name="Hipervínculo 26" xfId="2966" hidden="1"/>
    <cellStyle name="Hipervínculo 26" xfId="21594" hidden="1"/>
    <cellStyle name="Hipervínculo 26" xfId="22010" hidden="1"/>
    <cellStyle name="Hipervínculo 26" xfId="22076" hidden="1"/>
    <cellStyle name="Hipervínculo 26" xfId="21399" hidden="1"/>
    <cellStyle name="Hipervínculo 26" xfId="22518" hidden="1"/>
    <cellStyle name="Hipervínculo 26" xfId="22934" hidden="1"/>
    <cellStyle name="Hipervínculo 26" xfId="23000"/>
    <cellStyle name="Hipervínculo 260" xfId="1953" hidden="1"/>
    <cellStyle name="Hipervínculo 260" xfId="2725" hidden="1"/>
    <cellStyle name="Hipervínculo 260" xfId="4269" hidden="1"/>
    <cellStyle name="Hipervínculo 260" xfId="5057" hidden="1"/>
    <cellStyle name="Hipervínculo 260" xfId="6292" hidden="1"/>
    <cellStyle name="Hipervínculo 260" xfId="7227" hidden="1"/>
    <cellStyle name="Hipervínculo 260" xfId="8919" hidden="1"/>
    <cellStyle name="Hipervínculo 260" xfId="9836" hidden="1"/>
    <cellStyle name="Hipervínculo 260" xfId="11112" hidden="1"/>
    <cellStyle name="Hipervínculo 260" xfId="12001" hidden="1"/>
    <cellStyle name="Hipervínculo 260" xfId="12956" hidden="1"/>
    <cellStyle name="Hipervínculo 260" xfId="13767" hidden="1"/>
    <cellStyle name="Hipervínculo 260" xfId="9577" hidden="1"/>
    <cellStyle name="Hipervínculo 260" xfId="7234" hidden="1"/>
    <cellStyle name="Hipervínculo 260" xfId="5553" hidden="1"/>
    <cellStyle name="Hipervínculo 260" xfId="3664" hidden="1"/>
    <cellStyle name="Hipervínculo 260" xfId="2466" hidden="1"/>
    <cellStyle name="Hipervínculo 260" xfId="14075" hidden="1"/>
    <cellStyle name="Hipervínculo 260" xfId="14877" hidden="1"/>
    <cellStyle name="Hipervínculo 260" xfId="16003" hidden="1"/>
    <cellStyle name="Hipervínculo 260" xfId="16795" hidden="1"/>
    <cellStyle name="Hipervínculo 260" xfId="17550" hidden="1"/>
    <cellStyle name="Hipervínculo 260" xfId="18201" hidden="1"/>
    <cellStyle name="Hipervínculo 260" xfId="14611" hidden="1"/>
    <cellStyle name="Hipervínculo 260" xfId="11453" hidden="1"/>
    <cellStyle name="Hipervínculo 260" xfId="8839" hidden="1"/>
    <cellStyle name="Hipervínculo 260" xfId="5907" hidden="1"/>
    <cellStyle name="Hipervínculo 260" xfId="3507" hidden="1"/>
    <cellStyle name="Hipervínculo 260" xfId="13350" hidden="1"/>
    <cellStyle name="Hipervínculo 260" xfId="18696" hidden="1"/>
    <cellStyle name="Hipervínculo 260" xfId="19488" hidden="1"/>
    <cellStyle name="Hipervínculo 260" xfId="20016" hidden="1"/>
    <cellStyle name="Hipervínculo 260" xfId="20595" hidden="1"/>
    <cellStyle name="Hipervínculo 260" xfId="21000" hidden="1"/>
    <cellStyle name="Hipervínculo 260" xfId="18485" hidden="1"/>
    <cellStyle name="Hipervínculo 260" xfId="15254" hidden="1"/>
    <cellStyle name="Hipervínculo 260" xfId="13182" hidden="1"/>
    <cellStyle name="Hipervínculo 260" xfId="9385" hidden="1"/>
    <cellStyle name="Hipervínculo 260" xfId="5584" hidden="1"/>
    <cellStyle name="Hipervínculo 260" xfId="17906" hidden="1"/>
    <cellStyle name="Hipervínculo 260" xfId="21284" hidden="1"/>
    <cellStyle name="Hipervínculo 260" xfId="21863" hidden="1"/>
    <cellStyle name="Hipervínculo 260" xfId="22268" hidden="1"/>
    <cellStyle name="Hipervínculo 260" xfId="22787" hidden="1"/>
    <cellStyle name="Hipervínculo 260" xfId="23192"/>
    <cellStyle name="Hipervínculo 261" xfId="1989" hidden="1"/>
    <cellStyle name="Hipervínculo 261" xfId="2772" hidden="1"/>
    <cellStyle name="Hipervínculo 261" xfId="4318" hidden="1"/>
    <cellStyle name="Hipervínculo 261" xfId="5099" hidden="1"/>
    <cellStyle name="Hipervínculo 261" xfId="6338" hidden="1"/>
    <cellStyle name="Hipervínculo 261" xfId="7272" hidden="1"/>
    <cellStyle name="Hipervínculo 261" xfId="8968" hidden="1"/>
    <cellStyle name="Hipervínculo 261" xfId="9883" hidden="1"/>
    <cellStyle name="Hipervínculo 261" xfId="11157" hidden="1"/>
    <cellStyle name="Hipervínculo 261" xfId="12044" hidden="1"/>
    <cellStyle name="Hipervínculo 261" xfId="12994" hidden="1"/>
    <cellStyle name="Hipervínculo 261" xfId="13801" hidden="1"/>
    <cellStyle name="Hipervínculo 261" xfId="9538" hidden="1"/>
    <cellStyle name="Hipervínculo 261" xfId="7138" hidden="1"/>
    <cellStyle name="Hipervínculo 261" xfId="5507" hidden="1"/>
    <cellStyle name="Hipervínculo 261" xfId="3593" hidden="1"/>
    <cellStyle name="Hipervínculo 261" xfId="2423" hidden="1"/>
    <cellStyle name="Hipervínculo 261" xfId="14121" hidden="1"/>
    <cellStyle name="Hipervínculo 261" xfId="14922" hidden="1"/>
    <cellStyle name="Hipervínculo 261" xfId="16040" hidden="1"/>
    <cellStyle name="Hipervínculo 261" xfId="16844" hidden="1"/>
    <cellStyle name="Hipervínculo 261" xfId="17593" hidden="1"/>
    <cellStyle name="Hipervínculo 261" xfId="18240" hidden="1"/>
    <cellStyle name="Hipervínculo 261" xfId="14576" hidden="1"/>
    <cellStyle name="Hipervínculo 261" xfId="11254" hidden="1"/>
    <cellStyle name="Hipervínculo 261" xfId="8719" hidden="1"/>
    <cellStyle name="Hipervínculo 261" xfId="5666" hidden="1"/>
    <cellStyle name="Hipervínculo 261" xfId="3408" hidden="1"/>
    <cellStyle name="Hipervínculo 261" xfId="13426" hidden="1"/>
    <cellStyle name="Hipervínculo 261" xfId="18734" hidden="1"/>
    <cellStyle name="Hipervínculo 261" xfId="19513" hidden="1"/>
    <cellStyle name="Hipervínculo 261" xfId="20056" hidden="1"/>
    <cellStyle name="Hipervínculo 261" xfId="20620" hidden="1"/>
    <cellStyle name="Hipervínculo 261" xfId="21025" hidden="1"/>
    <cellStyle name="Hipervínculo 261" xfId="18460" hidden="1"/>
    <cellStyle name="Hipervínculo 261" xfId="15194" hidden="1"/>
    <cellStyle name="Hipervínculo 261" xfId="13056" hidden="1"/>
    <cellStyle name="Hipervínculo 261" xfId="9250" hidden="1"/>
    <cellStyle name="Hipervínculo 261" xfId="5397" hidden="1"/>
    <cellStyle name="Hipervínculo 261" xfId="17967" hidden="1"/>
    <cellStyle name="Hipervínculo 261" xfId="21309" hidden="1"/>
    <cellStyle name="Hipervínculo 261" xfId="21888" hidden="1"/>
    <cellStyle name="Hipervínculo 261" xfId="22293" hidden="1"/>
    <cellStyle name="Hipervínculo 261" xfId="22812" hidden="1"/>
    <cellStyle name="Hipervínculo 261" xfId="23217"/>
    <cellStyle name="Hipervínculo 262" xfId="1987" hidden="1"/>
    <cellStyle name="Hipervínculo 262" xfId="2770" hidden="1"/>
    <cellStyle name="Hipervínculo 262" xfId="4316" hidden="1"/>
    <cellStyle name="Hipervínculo 262" xfId="5097" hidden="1"/>
    <cellStyle name="Hipervínculo 262" xfId="6336" hidden="1"/>
    <cellStyle name="Hipervínculo 262" xfId="7271" hidden="1"/>
    <cellStyle name="Hipervínculo 262" xfId="8966" hidden="1"/>
    <cellStyle name="Hipervínculo 262" xfId="9881" hidden="1"/>
    <cellStyle name="Hipervínculo 262" xfId="11155" hidden="1"/>
    <cellStyle name="Hipervínculo 262" xfId="12043" hidden="1"/>
    <cellStyle name="Hipervínculo 262" xfId="12992" hidden="1"/>
    <cellStyle name="Hipervínculo 262" xfId="13800" hidden="1"/>
    <cellStyle name="Hipervínculo 262" xfId="9539" hidden="1"/>
    <cellStyle name="Hipervínculo 262" xfId="7143" hidden="1"/>
    <cellStyle name="Hipervínculo 262" xfId="5509" hidden="1"/>
    <cellStyle name="Hipervínculo 262" xfId="3595" hidden="1"/>
    <cellStyle name="Hipervínculo 262" xfId="2425" hidden="1"/>
    <cellStyle name="Hipervínculo 262" xfId="14119" hidden="1"/>
    <cellStyle name="Hipervínculo 262" xfId="14920" hidden="1"/>
    <cellStyle name="Hipervínculo 262" xfId="16038" hidden="1"/>
    <cellStyle name="Hipervínculo 262" xfId="16842" hidden="1"/>
    <cellStyle name="Hipervínculo 262" xfId="17591" hidden="1"/>
    <cellStyle name="Hipervínculo 262" xfId="18238" hidden="1"/>
    <cellStyle name="Hipervínculo 262" xfId="14577" hidden="1"/>
    <cellStyle name="Hipervínculo 262" xfId="11261" hidden="1"/>
    <cellStyle name="Hipervínculo 262" xfId="8723" hidden="1"/>
    <cellStyle name="Hipervínculo 262" xfId="5672" hidden="1"/>
    <cellStyle name="Hipervínculo 262" xfId="3412" hidden="1"/>
    <cellStyle name="Hipervínculo 262" xfId="13381" hidden="1"/>
    <cellStyle name="Hipervínculo 262" xfId="18733" hidden="1"/>
    <cellStyle name="Hipervínculo 262" xfId="19512" hidden="1"/>
    <cellStyle name="Hipervínculo 262" xfId="20054" hidden="1"/>
    <cellStyle name="Hipervínculo 262" xfId="20619" hidden="1"/>
    <cellStyle name="Hipervínculo 262" xfId="21024" hidden="1"/>
    <cellStyle name="Hipervínculo 262" xfId="18461" hidden="1"/>
    <cellStyle name="Hipervínculo 262" xfId="15197" hidden="1"/>
    <cellStyle name="Hipervínculo 262" xfId="13059" hidden="1"/>
    <cellStyle name="Hipervínculo 262" xfId="9254" hidden="1"/>
    <cellStyle name="Hipervínculo 262" xfId="5404" hidden="1"/>
    <cellStyle name="Hipervínculo 262" xfId="17926" hidden="1"/>
    <cellStyle name="Hipervínculo 262" xfId="21308" hidden="1"/>
    <cellStyle name="Hipervínculo 262" xfId="21887" hidden="1"/>
    <cellStyle name="Hipervínculo 262" xfId="22292" hidden="1"/>
    <cellStyle name="Hipervínculo 262" xfId="22811" hidden="1"/>
    <cellStyle name="Hipervínculo 262" xfId="23216"/>
    <cellStyle name="Hipervínculo 263" xfId="1952" hidden="1"/>
    <cellStyle name="Hipervínculo 263" xfId="2724" hidden="1"/>
    <cellStyle name="Hipervínculo 263" xfId="4268" hidden="1"/>
    <cellStyle name="Hipervínculo 263" xfId="5056" hidden="1"/>
    <cellStyle name="Hipervínculo 263" xfId="6291" hidden="1"/>
    <cellStyle name="Hipervínculo 263" xfId="7226" hidden="1"/>
    <cellStyle name="Hipervínculo 263" xfId="8918" hidden="1"/>
    <cellStyle name="Hipervínculo 263" xfId="9835" hidden="1"/>
    <cellStyle name="Hipervínculo 263" xfId="11111" hidden="1"/>
    <cellStyle name="Hipervínculo 263" xfId="12000" hidden="1"/>
    <cellStyle name="Hipervínculo 263" xfId="12955" hidden="1"/>
    <cellStyle name="Hipervínculo 263" xfId="13766" hidden="1"/>
    <cellStyle name="Hipervínculo 263" xfId="9578" hidden="1"/>
    <cellStyle name="Hipervínculo 263" xfId="7236" hidden="1"/>
    <cellStyle name="Hipervínculo 263" xfId="5554" hidden="1"/>
    <cellStyle name="Hipervínculo 263" xfId="3666" hidden="1"/>
    <cellStyle name="Hipervínculo 263" xfId="2467" hidden="1"/>
    <cellStyle name="Hipervínculo 263" xfId="14074" hidden="1"/>
    <cellStyle name="Hipervínculo 263" xfId="14876" hidden="1"/>
    <cellStyle name="Hipervínculo 263" xfId="16002" hidden="1"/>
    <cellStyle name="Hipervínculo 263" xfId="16794" hidden="1"/>
    <cellStyle name="Hipervínculo 263" xfId="17549" hidden="1"/>
    <cellStyle name="Hipervínculo 263" xfId="18200" hidden="1"/>
    <cellStyle name="Hipervínculo 263" xfId="14612" hidden="1"/>
    <cellStyle name="Hipervínculo 263" xfId="11454" hidden="1"/>
    <cellStyle name="Hipervínculo 263" xfId="8841" hidden="1"/>
    <cellStyle name="Hipervínculo 263" xfId="5911" hidden="1"/>
    <cellStyle name="Hipervínculo 263" xfId="3509" hidden="1"/>
    <cellStyle name="Hipervínculo 263" xfId="13271" hidden="1"/>
    <cellStyle name="Hipervínculo 263" xfId="18695" hidden="1"/>
    <cellStyle name="Hipervínculo 263" xfId="19487" hidden="1"/>
    <cellStyle name="Hipervínculo 263" xfId="20015" hidden="1"/>
    <cellStyle name="Hipervínculo 263" xfId="20594" hidden="1"/>
    <cellStyle name="Hipervínculo 263" xfId="20999" hidden="1"/>
    <cellStyle name="Hipervínculo 263" xfId="18486" hidden="1"/>
    <cellStyle name="Hipervínculo 263" xfId="15255" hidden="1"/>
    <cellStyle name="Hipervínculo 263" xfId="13192" hidden="1"/>
    <cellStyle name="Hipervínculo 263" xfId="9391" hidden="1"/>
    <cellStyle name="Hipervínculo 263" xfId="5600" hidden="1"/>
    <cellStyle name="Hipervínculo 263" xfId="17842" hidden="1"/>
    <cellStyle name="Hipervínculo 263" xfId="21283" hidden="1"/>
    <cellStyle name="Hipervínculo 263" xfId="21862" hidden="1"/>
    <cellStyle name="Hipervínculo 263" xfId="22267" hidden="1"/>
    <cellStyle name="Hipervínculo 263" xfId="22786" hidden="1"/>
    <cellStyle name="Hipervínculo 263" xfId="23191"/>
    <cellStyle name="Hipervínculo 264" xfId="1993" hidden="1"/>
    <cellStyle name="Hipervínculo 264" xfId="2776" hidden="1"/>
    <cellStyle name="Hipervínculo 264" xfId="4322" hidden="1"/>
    <cellStyle name="Hipervínculo 264" xfId="5102" hidden="1"/>
    <cellStyle name="Hipervínculo 264" xfId="6341" hidden="1"/>
    <cellStyle name="Hipervínculo 264" xfId="7276" hidden="1"/>
    <cellStyle name="Hipervínculo 264" xfId="8972" hidden="1"/>
    <cellStyle name="Hipervínculo 264" xfId="9887" hidden="1"/>
    <cellStyle name="Hipervínculo 264" xfId="11160" hidden="1"/>
    <cellStyle name="Hipervínculo 264" xfId="12048" hidden="1"/>
    <cellStyle name="Hipervínculo 264" xfId="12997" hidden="1"/>
    <cellStyle name="Hipervínculo 264" xfId="13805" hidden="1"/>
    <cellStyle name="Hipervínculo 264" xfId="9534" hidden="1"/>
    <cellStyle name="Hipervínculo 264" xfId="7131" hidden="1"/>
    <cellStyle name="Hipervínculo 264" xfId="5503" hidden="1"/>
    <cellStyle name="Hipervínculo 264" xfId="3588" hidden="1"/>
    <cellStyle name="Hipervínculo 264" xfId="2419" hidden="1"/>
    <cellStyle name="Hipervínculo 264" xfId="14125" hidden="1"/>
    <cellStyle name="Hipervínculo 264" xfId="14925" hidden="1"/>
    <cellStyle name="Hipervínculo 264" xfId="16044" hidden="1"/>
    <cellStyle name="Hipervínculo 264" xfId="16847" hidden="1"/>
    <cellStyle name="Hipervínculo 264" xfId="17596" hidden="1"/>
    <cellStyle name="Hipervínculo 264" xfId="18243" hidden="1"/>
    <cellStyle name="Hipervínculo 264" xfId="14572" hidden="1"/>
    <cellStyle name="Hipervínculo 264" xfId="11241" hidden="1"/>
    <cellStyle name="Hipervínculo 264" xfId="8706" hidden="1"/>
    <cellStyle name="Hipervínculo 264" xfId="5656" hidden="1"/>
    <cellStyle name="Hipervínculo 264" xfId="3401" hidden="1"/>
    <cellStyle name="Hipervínculo 264" xfId="13314" hidden="1"/>
    <cellStyle name="Hipervínculo 264" xfId="18737" hidden="1"/>
    <cellStyle name="Hipervínculo 264" xfId="19516" hidden="1"/>
    <cellStyle name="Hipervínculo 264" xfId="20059" hidden="1"/>
    <cellStyle name="Hipervínculo 264" xfId="20623" hidden="1"/>
    <cellStyle name="Hipervínculo 264" xfId="21028" hidden="1"/>
    <cellStyle name="Hipervínculo 264" xfId="18457" hidden="1"/>
    <cellStyle name="Hipervínculo 264" xfId="15190" hidden="1"/>
    <cellStyle name="Hipervínculo 264" xfId="13049" hidden="1"/>
    <cellStyle name="Hipervínculo 264" xfId="9242" hidden="1"/>
    <cellStyle name="Hipervínculo 264" xfId="5382" hidden="1"/>
    <cellStyle name="Hipervínculo 264" xfId="17878" hidden="1"/>
    <cellStyle name="Hipervínculo 264" xfId="21312" hidden="1"/>
    <cellStyle name="Hipervínculo 264" xfId="21891" hidden="1"/>
    <cellStyle name="Hipervínculo 264" xfId="22296" hidden="1"/>
    <cellStyle name="Hipervínculo 264" xfId="22815" hidden="1"/>
    <cellStyle name="Hipervínculo 264" xfId="23220"/>
    <cellStyle name="Hipervínculo 265" xfId="1992" hidden="1"/>
    <cellStyle name="Hipervínculo 265" xfId="2775" hidden="1"/>
    <cellStyle name="Hipervínculo 265" xfId="4321" hidden="1"/>
    <cellStyle name="Hipervínculo 265" xfId="5101" hidden="1"/>
    <cellStyle name="Hipervínculo 265" xfId="6340" hidden="1"/>
    <cellStyle name="Hipervínculo 265" xfId="7275" hidden="1"/>
    <cellStyle name="Hipervínculo 265" xfId="8971" hidden="1"/>
    <cellStyle name="Hipervínculo 265" xfId="9886" hidden="1"/>
    <cellStyle name="Hipervínculo 265" xfId="11159" hidden="1"/>
    <cellStyle name="Hipervínculo 265" xfId="12047" hidden="1"/>
    <cellStyle name="Hipervínculo 265" xfId="12996" hidden="1"/>
    <cellStyle name="Hipervínculo 265" xfId="13804" hidden="1"/>
    <cellStyle name="Hipervínculo 265" xfId="9535" hidden="1"/>
    <cellStyle name="Hipervínculo 265" xfId="7133" hidden="1"/>
    <cellStyle name="Hipervínculo 265" xfId="5504" hidden="1"/>
    <cellStyle name="Hipervínculo 265" xfId="3589" hidden="1"/>
    <cellStyle name="Hipervínculo 265" xfId="2420" hidden="1"/>
    <cellStyle name="Hipervínculo 265" xfId="14124" hidden="1"/>
    <cellStyle name="Hipervínculo 265" xfId="14924" hidden="1"/>
    <cellStyle name="Hipervínculo 265" xfId="16043" hidden="1"/>
    <cellStyle name="Hipervínculo 265" xfId="16846" hidden="1"/>
    <cellStyle name="Hipervínculo 265" xfId="17595" hidden="1"/>
    <cellStyle name="Hipervínculo 265" xfId="18242" hidden="1"/>
    <cellStyle name="Hipervínculo 265" xfId="14573" hidden="1"/>
    <cellStyle name="Hipervínculo 265" xfId="11245" hidden="1"/>
    <cellStyle name="Hipervínculo 265" xfId="8710" hidden="1"/>
    <cellStyle name="Hipervínculo 265" xfId="5659" hidden="1"/>
    <cellStyle name="Hipervínculo 265" xfId="3403" hidden="1"/>
    <cellStyle name="Hipervínculo 265" xfId="13406" hidden="1"/>
    <cellStyle name="Hipervínculo 265" xfId="18736" hidden="1"/>
    <cellStyle name="Hipervínculo 265" xfId="19515" hidden="1"/>
    <cellStyle name="Hipervínculo 265" xfId="20058" hidden="1"/>
    <cellStyle name="Hipervínculo 265" xfId="20622" hidden="1"/>
    <cellStyle name="Hipervínculo 265" xfId="21027" hidden="1"/>
    <cellStyle name="Hipervínculo 265" xfId="18458" hidden="1"/>
    <cellStyle name="Hipervínculo 265" xfId="15191" hidden="1"/>
    <cellStyle name="Hipervínculo 265" xfId="13051" hidden="1"/>
    <cellStyle name="Hipervínculo 265" xfId="9245" hidden="1"/>
    <cellStyle name="Hipervínculo 265" xfId="5386" hidden="1"/>
    <cellStyle name="Hipervínculo 265" xfId="17949" hidden="1"/>
    <cellStyle name="Hipervínculo 265" xfId="21311" hidden="1"/>
    <cellStyle name="Hipervínculo 265" xfId="21890" hidden="1"/>
    <cellStyle name="Hipervínculo 265" xfId="22295" hidden="1"/>
    <cellStyle name="Hipervínculo 265" xfId="22814" hidden="1"/>
    <cellStyle name="Hipervínculo 265" xfId="23219"/>
    <cellStyle name="Hipervínculo 266" xfId="1949" hidden="1"/>
    <cellStyle name="Hipervínculo 266" xfId="2722" hidden="1"/>
    <cellStyle name="Hipervínculo 266" xfId="4265" hidden="1"/>
    <cellStyle name="Hipervínculo 266" xfId="5053" hidden="1"/>
    <cellStyle name="Hipervínculo 266" xfId="6288" hidden="1"/>
    <cellStyle name="Hipervínculo 266" xfId="7223" hidden="1"/>
    <cellStyle name="Hipervínculo 266" xfId="8915" hidden="1"/>
    <cellStyle name="Hipervínculo 266" xfId="9833" hidden="1"/>
    <cellStyle name="Hipervínculo 266" xfId="11109" hidden="1"/>
    <cellStyle name="Hipervínculo 266" xfId="11998" hidden="1"/>
    <cellStyle name="Hipervínculo 266" xfId="12953" hidden="1"/>
    <cellStyle name="Hipervínculo 266" xfId="13764" hidden="1"/>
    <cellStyle name="Hipervínculo 266" xfId="9580" hidden="1"/>
    <cellStyle name="Hipervínculo 266" xfId="7241" hidden="1"/>
    <cellStyle name="Hipervínculo 266" xfId="5556" hidden="1"/>
    <cellStyle name="Hipervínculo 266" xfId="3678" hidden="1"/>
    <cellStyle name="Hipervínculo 266" xfId="2470" hidden="1"/>
    <cellStyle name="Hipervínculo 266" xfId="14071" hidden="1"/>
    <cellStyle name="Hipervínculo 266" xfId="14874" hidden="1"/>
    <cellStyle name="Hipervínculo 266" xfId="16000" hidden="1"/>
    <cellStyle name="Hipervínculo 266" xfId="16791" hidden="1"/>
    <cellStyle name="Hipervínculo 266" xfId="17546" hidden="1"/>
    <cellStyle name="Hipervínculo 266" xfId="18198" hidden="1"/>
    <cellStyle name="Hipervínculo 266" xfId="14613" hidden="1"/>
    <cellStyle name="Hipervínculo 266" xfId="11458" hidden="1"/>
    <cellStyle name="Hipervínculo 266" xfId="8846" hidden="1"/>
    <cellStyle name="Hipervínculo 266" xfId="5922" hidden="1"/>
    <cellStyle name="Hipervínculo 266" xfId="3515" hidden="1"/>
    <cellStyle name="Hipervínculo 266" xfId="13276" hidden="1"/>
    <cellStyle name="Hipervínculo 266" xfId="18693" hidden="1"/>
    <cellStyle name="Hipervínculo 266" xfId="19486" hidden="1"/>
    <cellStyle name="Hipervínculo 266" xfId="20012" hidden="1"/>
    <cellStyle name="Hipervínculo 266" xfId="20593" hidden="1"/>
    <cellStyle name="Hipervínculo 266" xfId="20998" hidden="1"/>
    <cellStyle name="Hipervínculo 266" xfId="18487" hidden="1"/>
    <cellStyle name="Hipervínculo 266" xfId="15258" hidden="1"/>
    <cellStyle name="Hipervínculo 266" xfId="13197" hidden="1"/>
    <cellStyle name="Hipervínculo 266" xfId="9405" hidden="1"/>
    <cellStyle name="Hipervínculo 266" xfId="5616" hidden="1"/>
    <cellStyle name="Hipervínculo 266" xfId="17847" hidden="1"/>
    <cellStyle name="Hipervínculo 266" xfId="21282" hidden="1"/>
    <cellStyle name="Hipervínculo 266" xfId="21861" hidden="1"/>
    <cellStyle name="Hipervínculo 266" xfId="22266" hidden="1"/>
    <cellStyle name="Hipervínculo 266" xfId="22785" hidden="1"/>
    <cellStyle name="Hipervínculo 266" xfId="23190"/>
    <cellStyle name="Hipervínculo 267" xfId="1948" hidden="1"/>
    <cellStyle name="Hipervínculo 267" xfId="2720" hidden="1"/>
    <cellStyle name="Hipervínculo 267" xfId="4263" hidden="1"/>
    <cellStyle name="Hipervínculo 267" xfId="5051" hidden="1"/>
    <cellStyle name="Hipervínculo 267" xfId="6286" hidden="1"/>
    <cellStyle name="Hipervínculo 267" xfId="7222" hidden="1"/>
    <cellStyle name="Hipervínculo 267" xfId="8913" hidden="1"/>
    <cellStyle name="Hipervínculo 267" xfId="9831" hidden="1"/>
    <cellStyle name="Hipervínculo 267" xfId="11107" hidden="1"/>
    <cellStyle name="Hipervínculo 267" xfId="11996" hidden="1"/>
    <cellStyle name="Hipervínculo 267" xfId="12951" hidden="1"/>
    <cellStyle name="Hipervínculo 267" xfId="13763" hidden="1"/>
    <cellStyle name="Hipervínculo 267" xfId="9581" hidden="1"/>
    <cellStyle name="Hipervínculo 267" xfId="7246" hidden="1"/>
    <cellStyle name="Hipervínculo 267" xfId="5558" hidden="1"/>
    <cellStyle name="Hipervínculo 267" xfId="3688" hidden="1"/>
    <cellStyle name="Hipervínculo 267" xfId="2471" hidden="1"/>
    <cellStyle name="Hipervínculo 267" xfId="14069" hidden="1"/>
    <cellStyle name="Hipervínculo 267" xfId="14872" hidden="1"/>
    <cellStyle name="Hipervínculo 267" xfId="15998" hidden="1"/>
    <cellStyle name="Hipervínculo 267" xfId="16789" hidden="1"/>
    <cellStyle name="Hipervínculo 267" xfId="17545" hidden="1"/>
    <cellStyle name="Hipervínculo 267" xfId="18197" hidden="1"/>
    <cellStyle name="Hipervínculo 267" xfId="14614" hidden="1"/>
    <cellStyle name="Hipervínculo 267" xfId="11462" hidden="1"/>
    <cellStyle name="Hipervínculo 267" xfId="8849" hidden="1"/>
    <cellStyle name="Hipervínculo 267" xfId="5929" hidden="1"/>
    <cellStyle name="Hipervínculo 267" xfId="3519" hidden="1"/>
    <cellStyle name="Hipervínculo 267" xfId="13255" hidden="1"/>
    <cellStyle name="Hipervínculo 267" xfId="18692" hidden="1"/>
    <cellStyle name="Hipervínculo 267" xfId="19485" hidden="1"/>
    <cellStyle name="Hipervínculo 267" xfId="20010" hidden="1"/>
    <cellStyle name="Hipervínculo 267" xfId="20592" hidden="1"/>
    <cellStyle name="Hipervínculo 267" xfId="20997" hidden="1"/>
    <cellStyle name="Hipervínculo 267" xfId="18488" hidden="1"/>
    <cellStyle name="Hipervínculo 267" xfId="15259" hidden="1"/>
    <cellStyle name="Hipervínculo 267" xfId="13198" hidden="1"/>
    <cellStyle name="Hipervínculo 267" xfId="9412" hidden="1"/>
    <cellStyle name="Hipervínculo 267" xfId="5623" hidden="1"/>
    <cellStyle name="Hipervínculo 267" xfId="17831" hidden="1"/>
    <cellStyle name="Hipervínculo 267" xfId="21281" hidden="1"/>
    <cellStyle name="Hipervínculo 267" xfId="21860" hidden="1"/>
    <cellStyle name="Hipervínculo 267" xfId="22265" hidden="1"/>
    <cellStyle name="Hipervínculo 267" xfId="22784" hidden="1"/>
    <cellStyle name="Hipervínculo 267" xfId="23189"/>
    <cellStyle name="Hipervínculo 268" xfId="1946" hidden="1"/>
    <cellStyle name="Hipervínculo 268" xfId="2718" hidden="1"/>
    <cellStyle name="Hipervínculo 268" xfId="4261" hidden="1"/>
    <cellStyle name="Hipervínculo 268" xfId="5050" hidden="1"/>
    <cellStyle name="Hipervínculo 268" xfId="6284" hidden="1"/>
    <cellStyle name="Hipervínculo 268" xfId="7220" hidden="1"/>
    <cellStyle name="Hipervínculo 268" xfId="8911" hidden="1"/>
    <cellStyle name="Hipervínculo 268" xfId="9829" hidden="1"/>
    <cellStyle name="Hipervínculo 268" xfId="11105" hidden="1"/>
    <cellStyle name="Hipervínculo 268" xfId="11994" hidden="1"/>
    <cellStyle name="Hipervínculo 268" xfId="12950" hidden="1"/>
    <cellStyle name="Hipervínculo 268" xfId="13762" hidden="1"/>
    <cellStyle name="Hipervínculo 268" xfId="9583" hidden="1"/>
    <cellStyle name="Hipervínculo 268" xfId="7250" hidden="1"/>
    <cellStyle name="Hipervínculo 268" xfId="5560" hidden="1"/>
    <cellStyle name="Hipervínculo 268" xfId="3693" hidden="1"/>
    <cellStyle name="Hipervínculo 268" xfId="2473" hidden="1"/>
    <cellStyle name="Hipervínculo 268" xfId="14067" hidden="1"/>
    <cellStyle name="Hipervínculo 268" xfId="14870" hidden="1"/>
    <cellStyle name="Hipervínculo 268" xfId="15997" hidden="1"/>
    <cellStyle name="Hipervínculo 268" xfId="16787" hidden="1"/>
    <cellStyle name="Hipervínculo 268" xfId="17543" hidden="1"/>
    <cellStyle name="Hipervínculo 268" xfId="18196" hidden="1"/>
    <cellStyle name="Hipervínculo 268" xfId="14615" hidden="1"/>
    <cellStyle name="Hipervínculo 268" xfId="11466" hidden="1"/>
    <cellStyle name="Hipervínculo 268" xfId="8853" hidden="1"/>
    <cellStyle name="Hipervínculo 268" xfId="5937" hidden="1"/>
    <cellStyle name="Hipervínculo 268" xfId="3522" hidden="1"/>
    <cellStyle name="Hipervínculo 268" xfId="13348" hidden="1"/>
    <cellStyle name="Hipervínculo 268" xfId="18690" hidden="1"/>
    <cellStyle name="Hipervínculo 268" xfId="19484" hidden="1"/>
    <cellStyle name="Hipervínculo 268" xfId="20008" hidden="1"/>
    <cellStyle name="Hipervínculo 268" xfId="20591" hidden="1"/>
    <cellStyle name="Hipervínculo 268" xfId="20996" hidden="1"/>
    <cellStyle name="Hipervínculo 268" xfId="18489" hidden="1"/>
    <cellStyle name="Hipervínculo 268" xfId="15261" hidden="1"/>
    <cellStyle name="Hipervínculo 268" xfId="13201" hidden="1"/>
    <cellStyle name="Hipervínculo 268" xfId="9417" hidden="1"/>
    <cellStyle name="Hipervínculo 268" xfId="5636" hidden="1"/>
    <cellStyle name="Hipervínculo 268" xfId="17903" hidden="1"/>
    <cellStyle name="Hipervínculo 268" xfId="21280" hidden="1"/>
    <cellStyle name="Hipervínculo 268" xfId="21859" hidden="1"/>
    <cellStyle name="Hipervínculo 268" xfId="22264" hidden="1"/>
    <cellStyle name="Hipervínculo 268" xfId="22783" hidden="1"/>
    <cellStyle name="Hipervínculo 268" xfId="23188"/>
    <cellStyle name="Hipervínculo 269" xfId="1944" hidden="1"/>
    <cellStyle name="Hipervínculo 269" xfId="2717" hidden="1"/>
    <cellStyle name="Hipervínculo 269" xfId="4259" hidden="1"/>
    <cellStyle name="Hipervínculo 269" xfId="5048" hidden="1"/>
    <cellStyle name="Hipervínculo 269" xfId="6282" hidden="1"/>
    <cellStyle name="Hipervínculo 269" xfId="7218" hidden="1"/>
    <cellStyle name="Hipervínculo 269" xfId="8909" hidden="1"/>
    <cellStyle name="Hipervínculo 269" xfId="9827" hidden="1"/>
    <cellStyle name="Hipervínculo 269" xfId="11103" hidden="1"/>
    <cellStyle name="Hipervínculo 269" xfId="11992" hidden="1"/>
    <cellStyle name="Hipervínculo 269" xfId="12948" hidden="1"/>
    <cellStyle name="Hipervínculo 269" xfId="13761" hidden="1"/>
    <cellStyle name="Hipervínculo 269" xfId="9585" hidden="1"/>
    <cellStyle name="Hipervínculo 269" xfId="7253" hidden="1"/>
    <cellStyle name="Hipervínculo 269" xfId="5561" hidden="1"/>
    <cellStyle name="Hipervínculo 269" xfId="3700" hidden="1"/>
    <cellStyle name="Hipervínculo 269" xfId="2477" hidden="1"/>
    <cellStyle name="Hipervínculo 269" xfId="14066" hidden="1"/>
    <cellStyle name="Hipervínculo 269" xfId="14868" hidden="1"/>
    <cellStyle name="Hipervínculo 269" xfId="15995" hidden="1"/>
    <cellStyle name="Hipervínculo 269" xfId="16785" hidden="1"/>
    <cellStyle name="Hipervínculo 269" xfId="17541" hidden="1"/>
    <cellStyle name="Hipervínculo 269" xfId="18195" hidden="1"/>
    <cellStyle name="Hipervínculo 269" xfId="14616" hidden="1"/>
    <cellStyle name="Hipervínculo 269" xfId="11469" hidden="1"/>
    <cellStyle name="Hipervínculo 269" xfId="8857" hidden="1"/>
    <cellStyle name="Hipervínculo 269" xfId="5945" hidden="1"/>
    <cellStyle name="Hipervínculo 269" xfId="3525" hidden="1"/>
    <cellStyle name="Hipervínculo 269" xfId="13347" hidden="1"/>
    <cellStyle name="Hipervínculo 269" xfId="18689" hidden="1"/>
    <cellStyle name="Hipervínculo 269" xfId="19483" hidden="1"/>
    <cellStyle name="Hipervínculo 269" xfId="20007" hidden="1"/>
    <cellStyle name="Hipervínculo 269" xfId="20590" hidden="1"/>
    <cellStyle name="Hipervínculo 269" xfId="20995" hidden="1"/>
    <cellStyle name="Hipervínculo 269" xfId="18490" hidden="1"/>
    <cellStyle name="Hipervínculo 269" xfId="15263" hidden="1"/>
    <cellStyle name="Hipervínculo 269" xfId="13203" hidden="1"/>
    <cellStyle name="Hipervínculo 269" xfId="9421" hidden="1"/>
    <cellStyle name="Hipervínculo 269" xfId="5649" hidden="1"/>
    <cellStyle name="Hipervínculo 269" xfId="17902" hidden="1"/>
    <cellStyle name="Hipervínculo 269" xfId="21279" hidden="1"/>
    <cellStyle name="Hipervínculo 269" xfId="21858" hidden="1"/>
    <cellStyle name="Hipervínculo 269" xfId="22263" hidden="1"/>
    <cellStyle name="Hipervínculo 269" xfId="22782" hidden="1"/>
    <cellStyle name="Hipervínculo 269" xfId="23187"/>
    <cellStyle name="Hipervínculo 27" xfId="480" hidden="1"/>
    <cellStyle name="Hipervínculo 27" xfId="1486" hidden="1"/>
    <cellStyle name="Hipervínculo 27" xfId="1347" hidden="1"/>
    <cellStyle name="Hipervínculo 27" xfId="2398" hidden="1"/>
    <cellStyle name="Hipervínculo 27" xfId="3021" hidden="1"/>
    <cellStyle name="Hipervínculo 27" xfId="3708" hidden="1"/>
    <cellStyle name="Hipervínculo 27" xfId="3539" hidden="1"/>
    <cellStyle name="Hipervínculo 27" xfId="4825" hidden="1"/>
    <cellStyle name="Hipervínculo 27" xfId="3214" hidden="1"/>
    <cellStyle name="Hipervínculo 27" xfId="5750" hidden="1"/>
    <cellStyle name="Hipervínculo 27" xfId="5582" hidden="1"/>
    <cellStyle name="Hipervínculo 27" xfId="6908" hidden="1"/>
    <cellStyle name="Hipervínculo 27" xfId="7676" hidden="1"/>
    <cellStyle name="Hipervínculo 27" xfId="8377" hidden="1"/>
    <cellStyle name="Hipervínculo 27" xfId="8213" hidden="1"/>
    <cellStyle name="Hipervínculo 27" xfId="9530" hidden="1"/>
    <cellStyle name="Hipervínculo 27" xfId="8080" hidden="1"/>
    <cellStyle name="Hipervínculo 27" xfId="10569" hidden="1"/>
    <cellStyle name="Hipervínculo 27" xfId="10398" hidden="1"/>
    <cellStyle name="Hipervínculo 27" xfId="11676" hidden="1"/>
    <cellStyle name="Hipervínculo 27" xfId="10206" hidden="1"/>
    <cellStyle name="Hipervínculo 27" xfId="12547" hidden="1"/>
    <cellStyle name="Hipervínculo 27" xfId="12416" hidden="1"/>
    <cellStyle name="Hipervínculo 27" xfId="13501" hidden="1"/>
    <cellStyle name="Hipervínculo 27" xfId="11911" hidden="1"/>
    <cellStyle name="Hipervínculo 27" xfId="12206" hidden="1"/>
    <cellStyle name="Hipervínculo 27" xfId="10124" hidden="1"/>
    <cellStyle name="Hipervínculo 27" xfId="9011" hidden="1"/>
    <cellStyle name="Hipervínculo 27" xfId="7935" hidden="1"/>
    <cellStyle name="Hipervínculo 27" xfId="8104" hidden="1"/>
    <cellStyle name="Hipervínculo 27" xfId="6212" hidden="1"/>
    <cellStyle name="Hipervínculo 27" xfId="8490" hidden="1"/>
    <cellStyle name="Hipervínculo 27" xfId="4709" hidden="1"/>
    <cellStyle name="Hipervínculo 27" xfId="4864" hidden="1"/>
    <cellStyle name="Hipervínculo 27" xfId="2957" hidden="1"/>
    <cellStyle name="Hipervínculo 27" xfId="1871" hidden="1"/>
    <cellStyle name="Hipervínculo 27" xfId="765" hidden="1"/>
    <cellStyle name="Hipervínculo 27" xfId="924" hidden="1"/>
    <cellStyle name="Hipervínculo 27" xfId="14563" hidden="1"/>
    <cellStyle name="Hipervínculo 27" xfId="1164" hidden="1"/>
    <cellStyle name="Hipervínculo 27" xfId="15531" hidden="1"/>
    <cellStyle name="Hipervínculo 27" xfId="15382" hidden="1"/>
    <cellStyle name="Hipervínculo 27" xfId="16477" hidden="1"/>
    <cellStyle name="Hipervínculo 27" xfId="15216" hidden="1"/>
    <cellStyle name="Hipervínculo 27" xfId="17156" hidden="1"/>
    <cellStyle name="Hipervínculo 27" xfId="17064" hidden="1"/>
    <cellStyle name="Hipervínculo 27" xfId="18018" hidden="1"/>
    <cellStyle name="Hipervínculo 27" xfId="16716" hidden="1"/>
    <cellStyle name="Hipervínculo 27" xfId="16999" hidden="1"/>
    <cellStyle name="Hipervínculo 27" xfId="15152" hidden="1"/>
    <cellStyle name="Hipervínculo 27" xfId="14172" hidden="1"/>
    <cellStyle name="Hipervínculo 27" xfId="12412" hidden="1"/>
    <cellStyle name="Hipervínculo 27" xfId="12699" hidden="1"/>
    <cellStyle name="Hipervínculo 27" xfId="9698" hidden="1"/>
    <cellStyle name="Hipervínculo 27" xfId="13677" hidden="1"/>
    <cellStyle name="Hipervínculo 27" xfId="7422" hidden="1"/>
    <cellStyle name="Hipervínculo 27" xfId="7811" hidden="1"/>
    <cellStyle name="Hipervínculo 27" xfId="4797" hidden="1"/>
    <cellStyle name="Hipervínculo 27" xfId="2602" hidden="1"/>
    <cellStyle name="Hipervínculo 27" xfId="997" hidden="1"/>
    <cellStyle name="Hipervínculo 27" xfId="1140" hidden="1"/>
    <cellStyle name="Hipervínculo 27" xfId="18451" hidden="1"/>
    <cellStyle name="Hipervínculo 27" xfId="1650" hidden="1"/>
    <cellStyle name="Hipervínculo 27" xfId="19136" hidden="1"/>
    <cellStyle name="Hipervínculo 27" xfId="19016" hidden="1"/>
    <cellStyle name="Hipervínculo 27" xfId="19760" hidden="1"/>
    <cellStyle name="Hipervínculo 27" xfId="18939" hidden="1"/>
    <cellStyle name="Hipervínculo 27" xfId="20278" hidden="1"/>
    <cellStyle name="Hipervínculo 27" xfId="20198" hidden="1"/>
    <cellStyle name="Hipervínculo 27" xfId="20867" hidden="1"/>
    <cellStyle name="Hipervínculo 27" xfId="19945" hidden="1"/>
    <cellStyle name="Hipervínculo 27" xfId="20181" hidden="1"/>
    <cellStyle name="Hipervínculo 27" xfId="18898" hidden="1"/>
    <cellStyle name="Hipervínculo 27" xfId="17667" hidden="1"/>
    <cellStyle name="Hipervínculo 27" xfId="16643" hidden="1"/>
    <cellStyle name="Hipervínculo 27" xfId="17030" hidden="1"/>
    <cellStyle name="Hipervínculo 27" xfId="13883" hidden="1"/>
    <cellStyle name="Hipervínculo 27" xfId="17283" hidden="1"/>
    <cellStyle name="Hipervínculo 27" xfId="11404" hidden="1"/>
    <cellStyle name="Hipervínculo 27" xfId="11705" hidden="1"/>
    <cellStyle name="Hipervínculo 27" xfId="7585" hidden="1"/>
    <cellStyle name="Hipervínculo 27" xfId="3963" hidden="1"/>
    <cellStyle name="Hipervínculo 27" xfId="1286" hidden="1"/>
    <cellStyle name="Hipervínculo 27" xfId="1633" hidden="1"/>
    <cellStyle name="Hipervínculo 27" xfId="21151" hidden="1"/>
    <cellStyle name="Hipervínculo 27" xfId="2302" hidden="1"/>
    <cellStyle name="Hipervínculo 27" xfId="21546" hidden="1"/>
    <cellStyle name="Hipervínculo 27" xfId="21466" hidden="1"/>
    <cellStyle name="Hipervínculo 27" xfId="22135" hidden="1"/>
    <cellStyle name="Hipervínculo 27" xfId="21457" hidden="1"/>
    <cellStyle name="Hipervínculo 27" xfId="22470" hidden="1"/>
    <cellStyle name="Hipervínculo 27" xfId="22390" hidden="1"/>
    <cellStyle name="Hipervínculo 27" xfId="23059"/>
    <cellStyle name="Hipervínculo 270" xfId="1942" hidden="1"/>
    <cellStyle name="Hipervínculo 270" xfId="2715" hidden="1"/>
    <cellStyle name="Hipervínculo 270" xfId="4257" hidden="1"/>
    <cellStyle name="Hipervínculo 270" xfId="5046" hidden="1"/>
    <cellStyle name="Hipervínculo 270" xfId="6281" hidden="1"/>
    <cellStyle name="Hipervínculo 270" xfId="7217" hidden="1"/>
    <cellStyle name="Hipervínculo 270" xfId="8908" hidden="1"/>
    <cellStyle name="Hipervínculo 270" xfId="9826" hidden="1"/>
    <cellStyle name="Hipervínculo 270" xfId="11101" hidden="1"/>
    <cellStyle name="Hipervínculo 270" xfId="11990" hidden="1"/>
    <cellStyle name="Hipervínculo 270" xfId="12947" hidden="1"/>
    <cellStyle name="Hipervínculo 270" xfId="13760" hidden="1"/>
    <cellStyle name="Hipervínculo 270" xfId="9586" hidden="1"/>
    <cellStyle name="Hipervínculo 270" xfId="7257" hidden="1"/>
    <cellStyle name="Hipervínculo 270" xfId="5563" hidden="1"/>
    <cellStyle name="Hipervínculo 270" xfId="3704" hidden="1"/>
    <cellStyle name="Hipervínculo 270" xfId="2479" hidden="1"/>
    <cellStyle name="Hipervínculo 270" xfId="14064" hidden="1"/>
    <cellStyle name="Hipervínculo 270" xfId="14866" hidden="1"/>
    <cellStyle name="Hipervínculo 270" xfId="15993" hidden="1"/>
    <cellStyle name="Hipervínculo 270" xfId="16784" hidden="1"/>
    <cellStyle name="Hipervínculo 270" xfId="17540" hidden="1"/>
    <cellStyle name="Hipervínculo 270" xfId="18194" hidden="1"/>
    <cellStyle name="Hipervínculo 270" xfId="14618" hidden="1"/>
    <cellStyle name="Hipervínculo 270" xfId="11472" hidden="1"/>
    <cellStyle name="Hipervínculo 270" xfId="8863" hidden="1"/>
    <cellStyle name="Hipervínculo 270" xfId="5951" hidden="1"/>
    <cellStyle name="Hipervínculo 270" xfId="3528" hidden="1"/>
    <cellStyle name="Hipervínculo 270" xfId="13345" hidden="1"/>
    <cellStyle name="Hipervínculo 270" xfId="18688" hidden="1"/>
    <cellStyle name="Hipervínculo 270" xfId="19482" hidden="1"/>
    <cellStyle name="Hipervínculo 270" xfId="20006" hidden="1"/>
    <cellStyle name="Hipervínculo 270" xfId="20589" hidden="1"/>
    <cellStyle name="Hipervínculo 270" xfId="20994" hidden="1"/>
    <cellStyle name="Hipervínculo 270" xfId="18491" hidden="1"/>
    <cellStyle name="Hipervínculo 270" xfId="15265" hidden="1"/>
    <cellStyle name="Hipervínculo 270" xfId="13205" hidden="1"/>
    <cellStyle name="Hipervínculo 270" xfId="9465" hidden="1"/>
    <cellStyle name="Hipervínculo 270" xfId="5652" hidden="1"/>
    <cellStyle name="Hipervínculo 270" xfId="17900" hidden="1"/>
    <cellStyle name="Hipervínculo 270" xfId="21278" hidden="1"/>
    <cellStyle name="Hipervínculo 270" xfId="21857" hidden="1"/>
    <cellStyle name="Hipervínculo 270" xfId="22262" hidden="1"/>
    <cellStyle name="Hipervínculo 270" xfId="22781" hidden="1"/>
    <cellStyle name="Hipervínculo 270" xfId="23186"/>
    <cellStyle name="Hipervínculo 271" xfId="1940" hidden="1"/>
    <cellStyle name="Hipervínculo 271" xfId="2714" hidden="1"/>
    <cellStyle name="Hipervínculo 271" xfId="4255" hidden="1"/>
    <cellStyle name="Hipervínculo 271" xfId="5045" hidden="1"/>
    <cellStyle name="Hipervínculo 271" xfId="6279" hidden="1"/>
    <cellStyle name="Hipervínculo 271" xfId="7215" hidden="1"/>
    <cellStyle name="Hipervínculo 271" xfId="8906" hidden="1"/>
    <cellStyle name="Hipervínculo 271" xfId="9824" hidden="1"/>
    <cellStyle name="Hipervínculo 271" xfId="11099" hidden="1"/>
    <cellStyle name="Hipervínculo 271" xfId="11988" hidden="1"/>
    <cellStyle name="Hipervínculo 271" xfId="12945" hidden="1"/>
    <cellStyle name="Hipervínculo 271" xfId="13759" hidden="1"/>
    <cellStyle name="Hipervínculo 271" xfId="9588" hidden="1"/>
    <cellStyle name="Hipervínculo 271" xfId="7261" hidden="1"/>
    <cellStyle name="Hipervínculo 271" xfId="5565" hidden="1"/>
    <cellStyle name="Hipervínculo 271" xfId="3710" hidden="1"/>
    <cellStyle name="Hipervínculo 271" xfId="2481" hidden="1"/>
    <cellStyle name="Hipervínculo 271" xfId="14062" hidden="1"/>
    <cellStyle name="Hipervínculo 271" xfId="14864" hidden="1"/>
    <cellStyle name="Hipervínculo 271" xfId="15992" hidden="1"/>
    <cellStyle name="Hipervínculo 271" xfId="16782" hidden="1"/>
    <cellStyle name="Hipervínculo 271" xfId="17538" hidden="1"/>
    <cellStyle name="Hipervínculo 271" xfId="18193" hidden="1"/>
    <cellStyle name="Hipervínculo 271" xfId="14619" hidden="1"/>
    <cellStyle name="Hipervínculo 271" xfId="11476" hidden="1"/>
    <cellStyle name="Hipervínculo 271" xfId="8871" hidden="1"/>
    <cellStyle name="Hipervínculo 271" xfId="5958" hidden="1"/>
    <cellStyle name="Hipervínculo 271" xfId="3532" hidden="1"/>
    <cellStyle name="Hipervínculo 271" xfId="13249" hidden="1"/>
    <cellStyle name="Hipervínculo 271" xfId="18686" hidden="1"/>
    <cellStyle name="Hipervínculo 271" xfId="19481" hidden="1"/>
    <cellStyle name="Hipervínculo 271" xfId="20004" hidden="1"/>
    <cellStyle name="Hipervínculo 271" xfId="20588" hidden="1"/>
    <cellStyle name="Hipervínculo 271" xfId="20993" hidden="1"/>
    <cellStyle name="Hipervínculo 271" xfId="18492" hidden="1"/>
    <cellStyle name="Hipervínculo 271" xfId="15267" hidden="1"/>
    <cellStyle name="Hipervínculo 271" xfId="13209" hidden="1"/>
    <cellStyle name="Hipervínculo 271" xfId="9470" hidden="1"/>
    <cellStyle name="Hipervínculo 271" xfId="5664" hidden="1"/>
    <cellStyle name="Hipervínculo 271" xfId="17829" hidden="1"/>
    <cellStyle name="Hipervínculo 271" xfId="21277" hidden="1"/>
    <cellStyle name="Hipervínculo 271" xfId="21856" hidden="1"/>
    <cellStyle name="Hipervínculo 271" xfId="22261" hidden="1"/>
    <cellStyle name="Hipervínculo 271" xfId="22780" hidden="1"/>
    <cellStyle name="Hipervínculo 271" xfId="23185"/>
    <cellStyle name="Hipervínculo 272" xfId="1939" hidden="1"/>
    <cellStyle name="Hipervínculo 272" xfId="2712" hidden="1"/>
    <cellStyle name="Hipervínculo 272" xfId="4253" hidden="1"/>
    <cellStyle name="Hipervínculo 272" xfId="5043" hidden="1"/>
    <cellStyle name="Hipervínculo 272" xfId="6277" hidden="1"/>
    <cellStyle name="Hipervínculo 272" xfId="7213" hidden="1"/>
    <cellStyle name="Hipervínculo 272" xfId="8904" hidden="1"/>
    <cellStyle name="Hipervínculo 272" xfId="9822" hidden="1"/>
    <cellStyle name="Hipervínculo 272" xfId="11097" hidden="1"/>
    <cellStyle name="Hipervínculo 272" xfId="11986" hidden="1"/>
    <cellStyle name="Hipervínculo 272" xfId="12944" hidden="1"/>
    <cellStyle name="Hipervínculo 272" xfId="13758" hidden="1"/>
    <cellStyle name="Hipervínculo 272" xfId="9589" hidden="1"/>
    <cellStyle name="Hipervínculo 272" xfId="7263" hidden="1"/>
    <cellStyle name="Hipervínculo 272" xfId="5567" hidden="1"/>
    <cellStyle name="Hipervínculo 272" xfId="3714" hidden="1"/>
    <cellStyle name="Hipervínculo 272" xfId="2483" hidden="1"/>
    <cellStyle name="Hipervínculo 272" xfId="14060" hidden="1"/>
    <cellStyle name="Hipervínculo 272" xfId="14862" hidden="1"/>
    <cellStyle name="Hipervínculo 272" xfId="15991" hidden="1"/>
    <cellStyle name="Hipervínculo 272" xfId="16780" hidden="1"/>
    <cellStyle name="Hipervínculo 272" xfId="17537" hidden="1"/>
    <cellStyle name="Hipervínculo 272" xfId="18192" hidden="1"/>
    <cellStyle name="Hipervínculo 272" xfId="14621" hidden="1"/>
    <cellStyle name="Hipervínculo 272" xfId="11478" hidden="1"/>
    <cellStyle name="Hipervínculo 272" xfId="8883" hidden="1"/>
    <cellStyle name="Hipervínculo 272" xfId="5966" hidden="1"/>
    <cellStyle name="Hipervínculo 272" xfId="3541" hidden="1"/>
    <cellStyle name="Hipervínculo 272" xfId="13380" hidden="1"/>
    <cellStyle name="Hipervínculo 272" xfId="18685" hidden="1"/>
    <cellStyle name="Hipervínculo 272" xfId="19480" hidden="1"/>
    <cellStyle name="Hipervínculo 272" xfId="20002" hidden="1"/>
    <cellStyle name="Hipervínculo 272" xfId="20587" hidden="1"/>
    <cellStyle name="Hipervínculo 272" xfId="20992" hidden="1"/>
    <cellStyle name="Hipervínculo 272" xfId="18493" hidden="1"/>
    <cellStyle name="Hipervínculo 272" xfId="15268" hidden="1"/>
    <cellStyle name="Hipervínculo 272" xfId="13211" hidden="1"/>
    <cellStyle name="Hipervínculo 272" xfId="9474" hidden="1"/>
    <cellStyle name="Hipervínculo 272" xfId="5675" hidden="1"/>
    <cellStyle name="Hipervínculo 272" xfId="17924" hidden="1"/>
    <cellStyle name="Hipervínculo 272" xfId="21276" hidden="1"/>
    <cellStyle name="Hipervínculo 272" xfId="21855" hidden="1"/>
    <cellStyle name="Hipervínculo 272" xfId="22260" hidden="1"/>
    <cellStyle name="Hipervínculo 272" xfId="22779" hidden="1"/>
    <cellStyle name="Hipervínculo 272" xfId="23184"/>
    <cellStyle name="Hipervínculo 273" xfId="1937" hidden="1"/>
    <cellStyle name="Hipervínculo 273" xfId="2710" hidden="1"/>
    <cellStyle name="Hipervínculo 273" xfId="4251" hidden="1"/>
    <cellStyle name="Hipervínculo 273" xfId="5041" hidden="1"/>
    <cellStyle name="Hipervínculo 273" xfId="6275" hidden="1"/>
    <cellStyle name="Hipervínculo 273" xfId="7211" hidden="1"/>
    <cellStyle name="Hipervínculo 273" xfId="8902" hidden="1"/>
    <cellStyle name="Hipervínculo 273" xfId="9820" hidden="1"/>
    <cellStyle name="Hipervínculo 273" xfId="11095" hidden="1"/>
    <cellStyle name="Hipervínculo 273" xfId="11984" hidden="1"/>
    <cellStyle name="Hipervínculo 273" xfId="12942" hidden="1"/>
    <cellStyle name="Hipervínculo 273" xfId="13757" hidden="1"/>
    <cellStyle name="Hipervínculo 273" xfId="9590" hidden="1"/>
    <cellStyle name="Hipervínculo 273" xfId="7266" hidden="1"/>
    <cellStyle name="Hipervínculo 273" xfId="5568" hidden="1"/>
    <cellStyle name="Hipervínculo 273" xfId="3725" hidden="1"/>
    <cellStyle name="Hipervínculo 273" xfId="2485" hidden="1"/>
    <cellStyle name="Hipervínculo 273" xfId="14058" hidden="1"/>
    <cellStyle name="Hipervínculo 273" xfId="14860" hidden="1"/>
    <cellStyle name="Hipervínculo 273" xfId="15989" hidden="1"/>
    <cellStyle name="Hipervínculo 273" xfId="16778" hidden="1"/>
    <cellStyle name="Hipervínculo 273" xfId="17536" hidden="1"/>
    <cellStyle name="Hipervínculo 273" xfId="18191" hidden="1"/>
    <cellStyle name="Hipervínculo 273" xfId="14623" hidden="1"/>
    <cellStyle name="Hipervínculo 273" xfId="11481" hidden="1"/>
    <cellStyle name="Hipervínculo 273" xfId="8897" hidden="1"/>
    <cellStyle name="Hipervínculo 273" xfId="5973" hidden="1"/>
    <cellStyle name="Hipervínculo 273" xfId="3556" hidden="1"/>
    <cellStyle name="Hipervínculo 273" xfId="13337" hidden="1"/>
    <cellStyle name="Hipervínculo 273" xfId="18683" hidden="1"/>
    <cellStyle name="Hipervínculo 273" xfId="19479" hidden="1"/>
    <cellStyle name="Hipervínculo 273" xfId="20001" hidden="1"/>
    <cellStyle name="Hipervínculo 273" xfId="20586" hidden="1"/>
    <cellStyle name="Hipervínculo 273" xfId="20991" hidden="1"/>
    <cellStyle name="Hipervínculo 273" xfId="18494" hidden="1"/>
    <cellStyle name="Hipervínculo 273" xfId="15270" hidden="1"/>
    <cellStyle name="Hipervínculo 273" xfId="13217" hidden="1"/>
    <cellStyle name="Hipervínculo 273" xfId="9480" hidden="1"/>
    <cellStyle name="Hipervínculo 273" xfId="5685" hidden="1"/>
    <cellStyle name="Hipervínculo 273" xfId="17895" hidden="1"/>
    <cellStyle name="Hipervínculo 273" xfId="21275" hidden="1"/>
    <cellStyle name="Hipervínculo 273" xfId="21854" hidden="1"/>
    <cellStyle name="Hipervínculo 273" xfId="22259" hidden="1"/>
    <cellStyle name="Hipervínculo 273" xfId="22778" hidden="1"/>
    <cellStyle name="Hipervínculo 273" xfId="23183"/>
    <cellStyle name="Hipervínculo 274" xfId="1935" hidden="1"/>
    <cellStyle name="Hipervínculo 274" xfId="2708" hidden="1"/>
    <cellStyle name="Hipervínculo 274" xfId="4250" hidden="1"/>
    <cellStyle name="Hipervínculo 274" xfId="5039" hidden="1"/>
    <cellStyle name="Hipervínculo 274" xfId="6274" hidden="1"/>
    <cellStyle name="Hipervínculo 274" xfId="7210" hidden="1"/>
    <cellStyle name="Hipervínculo 274" xfId="8900" hidden="1"/>
    <cellStyle name="Hipervínculo 274" xfId="9819" hidden="1"/>
    <cellStyle name="Hipervínculo 274" xfId="11093" hidden="1"/>
    <cellStyle name="Hipervínculo 274" xfId="11982" hidden="1"/>
    <cellStyle name="Hipervínculo 274" xfId="12941" hidden="1"/>
    <cellStyle name="Hipervínculo 274" xfId="13756" hidden="1"/>
    <cellStyle name="Hipervínculo 274" xfId="9592" hidden="1"/>
    <cellStyle name="Hipervínculo 274" xfId="7270" hidden="1"/>
    <cellStyle name="Hipervínculo 274" xfId="5570" hidden="1"/>
    <cellStyle name="Hipervínculo 274" xfId="3730" hidden="1"/>
    <cellStyle name="Hipervínculo 274" xfId="2487" hidden="1"/>
    <cellStyle name="Hipervínculo 274" xfId="14056" hidden="1"/>
    <cellStyle name="Hipervínculo 274" xfId="14858" hidden="1"/>
    <cellStyle name="Hipervínculo 274" xfId="15987" hidden="1"/>
    <cellStyle name="Hipervínculo 274" xfId="16776" hidden="1"/>
    <cellStyle name="Hipervínculo 274" xfId="17535" hidden="1"/>
    <cellStyle name="Hipervínculo 274" xfId="18190" hidden="1"/>
    <cellStyle name="Hipervínculo 274" xfId="14624" hidden="1"/>
    <cellStyle name="Hipervínculo 274" xfId="11485" hidden="1"/>
    <cellStyle name="Hipervínculo 274" xfId="8910" hidden="1"/>
    <cellStyle name="Hipervínculo 274" xfId="5980" hidden="1"/>
    <cellStyle name="Hipervínculo 274" xfId="3561" hidden="1"/>
    <cellStyle name="Hipervínculo 274" xfId="13333" hidden="1"/>
    <cellStyle name="Hipervínculo 274" xfId="18682" hidden="1"/>
    <cellStyle name="Hipervínculo 274" xfId="19478" hidden="1"/>
    <cellStyle name="Hipervínculo 274" xfId="19999" hidden="1"/>
    <cellStyle name="Hipervínculo 274" xfId="20585" hidden="1"/>
    <cellStyle name="Hipervínculo 274" xfId="20990" hidden="1"/>
    <cellStyle name="Hipervínculo 274" xfId="18495" hidden="1"/>
    <cellStyle name="Hipervínculo 274" xfId="15272" hidden="1"/>
    <cellStyle name="Hipervínculo 274" xfId="13224" hidden="1"/>
    <cellStyle name="Hipervínculo 274" xfId="9485" hidden="1"/>
    <cellStyle name="Hipervínculo 274" xfId="5701" hidden="1"/>
    <cellStyle name="Hipervínculo 274" xfId="17891" hidden="1"/>
    <cellStyle name="Hipervínculo 274" xfId="21274" hidden="1"/>
    <cellStyle name="Hipervínculo 274" xfId="21853" hidden="1"/>
    <cellStyle name="Hipervínculo 274" xfId="22258" hidden="1"/>
    <cellStyle name="Hipervínculo 274" xfId="22777" hidden="1"/>
    <cellStyle name="Hipervínculo 274" xfId="23182"/>
    <cellStyle name="Hipervínculo 275" xfId="1933" hidden="1"/>
    <cellStyle name="Hipervínculo 275" xfId="2706" hidden="1"/>
    <cellStyle name="Hipervínculo 275" xfId="4248" hidden="1"/>
    <cellStyle name="Hipervínculo 275" xfId="5037" hidden="1"/>
    <cellStyle name="Hipervínculo 275" xfId="6272" hidden="1"/>
    <cellStyle name="Hipervínculo 275" xfId="7208" hidden="1"/>
    <cellStyle name="Hipervínculo 275" xfId="8898" hidden="1"/>
    <cellStyle name="Hipervínculo 275" xfId="9817" hidden="1"/>
    <cellStyle name="Hipervínculo 275" xfId="11091" hidden="1"/>
    <cellStyle name="Hipervínculo 275" xfId="11980" hidden="1"/>
    <cellStyle name="Hipervínculo 275" xfId="12939" hidden="1"/>
    <cellStyle name="Hipervínculo 275" xfId="13754" hidden="1"/>
    <cellStyle name="Hipervínculo 275" xfId="9593" hidden="1"/>
    <cellStyle name="Hipervínculo 275" xfId="7273" hidden="1"/>
    <cellStyle name="Hipervínculo 275" xfId="5573" hidden="1"/>
    <cellStyle name="Hipervínculo 275" xfId="3735" hidden="1"/>
    <cellStyle name="Hipervínculo 275" xfId="2501" hidden="1"/>
    <cellStyle name="Hipervínculo 275" xfId="14054" hidden="1"/>
    <cellStyle name="Hipervínculo 275" xfId="14856" hidden="1"/>
    <cellStyle name="Hipervínculo 275" xfId="15985" hidden="1"/>
    <cellStyle name="Hipervínculo 275" xfId="16774" hidden="1"/>
    <cellStyle name="Hipervínculo 275" xfId="17534" hidden="1"/>
    <cellStyle name="Hipervínculo 275" xfId="18189" hidden="1"/>
    <cellStyle name="Hipervínculo 275" xfId="14629" hidden="1"/>
    <cellStyle name="Hipervínculo 275" xfId="11489" hidden="1"/>
    <cellStyle name="Hipervínculo 275" xfId="8924" hidden="1"/>
    <cellStyle name="Hipervínculo 275" xfId="5987" hidden="1"/>
    <cellStyle name="Hipervínculo 275" xfId="3567" hidden="1"/>
    <cellStyle name="Hipervínculo 275" xfId="13247" hidden="1"/>
    <cellStyle name="Hipervínculo 275" xfId="18680" hidden="1"/>
    <cellStyle name="Hipervínculo 275" xfId="19477" hidden="1"/>
    <cellStyle name="Hipervínculo 275" xfId="19997" hidden="1"/>
    <cellStyle name="Hipervínculo 275" xfId="20584" hidden="1"/>
    <cellStyle name="Hipervínculo 275" xfId="20989" hidden="1"/>
    <cellStyle name="Hipervínculo 275" xfId="18499" hidden="1"/>
    <cellStyle name="Hipervínculo 275" xfId="15273" hidden="1"/>
    <cellStyle name="Hipervínculo 275" xfId="13228" hidden="1"/>
    <cellStyle name="Hipervínculo 275" xfId="9490" hidden="1"/>
    <cellStyle name="Hipervínculo 275" xfId="5707" hidden="1"/>
    <cellStyle name="Hipervínculo 275" xfId="17828" hidden="1"/>
    <cellStyle name="Hipervínculo 275" xfId="21273" hidden="1"/>
    <cellStyle name="Hipervínculo 275" xfId="21852" hidden="1"/>
    <cellStyle name="Hipervínculo 275" xfId="22257" hidden="1"/>
    <cellStyle name="Hipervínculo 275" xfId="22776" hidden="1"/>
    <cellStyle name="Hipervínculo 275" xfId="23181"/>
    <cellStyle name="Hipervínculo 276" xfId="1932" hidden="1"/>
    <cellStyle name="Hipervínculo 276" xfId="2704" hidden="1"/>
    <cellStyle name="Hipervínculo 276" xfId="4246" hidden="1"/>
    <cellStyle name="Hipervínculo 276" xfId="5036" hidden="1"/>
    <cellStyle name="Hipervínculo 276" xfId="6270" hidden="1"/>
    <cellStyle name="Hipervínculo 276" xfId="7207" hidden="1"/>
    <cellStyle name="Hipervínculo 276" xfId="8896" hidden="1"/>
    <cellStyle name="Hipervínculo 276" xfId="9815" hidden="1"/>
    <cellStyle name="Hipervínculo 276" xfId="11089" hidden="1"/>
    <cellStyle name="Hipervínculo 276" xfId="11979" hidden="1"/>
    <cellStyle name="Hipervínculo 276" xfId="12938" hidden="1"/>
    <cellStyle name="Hipervínculo 276" xfId="13753" hidden="1"/>
    <cellStyle name="Hipervínculo 276" xfId="9595" hidden="1"/>
    <cellStyle name="Hipervínculo 276" xfId="7277" hidden="1"/>
    <cellStyle name="Hipervínculo 276" xfId="5575" hidden="1"/>
    <cellStyle name="Hipervínculo 276" xfId="3745" hidden="1"/>
    <cellStyle name="Hipervínculo 276" xfId="2502" hidden="1"/>
    <cellStyle name="Hipervínculo 276" xfId="14053" hidden="1"/>
    <cellStyle name="Hipervínculo 276" xfId="14854" hidden="1"/>
    <cellStyle name="Hipervínculo 276" xfId="15984" hidden="1"/>
    <cellStyle name="Hipervínculo 276" xfId="16773" hidden="1"/>
    <cellStyle name="Hipervínculo 276" xfId="17533" hidden="1"/>
    <cellStyle name="Hipervínculo 276" xfId="18188" hidden="1"/>
    <cellStyle name="Hipervínculo 276" xfId="14631" hidden="1"/>
    <cellStyle name="Hipervínculo 276" xfId="11494" hidden="1"/>
    <cellStyle name="Hipervínculo 276" xfId="8941" hidden="1"/>
    <cellStyle name="Hipervínculo 276" xfId="5995" hidden="1"/>
    <cellStyle name="Hipervínculo 276" xfId="3572" hidden="1"/>
    <cellStyle name="Hipervínculo 276" xfId="13325" hidden="1"/>
    <cellStyle name="Hipervínculo 276" xfId="18679" hidden="1"/>
    <cellStyle name="Hipervínculo 276" xfId="19476" hidden="1"/>
    <cellStyle name="Hipervínculo 276" xfId="19996" hidden="1"/>
    <cellStyle name="Hipervínculo 276" xfId="20583" hidden="1"/>
    <cellStyle name="Hipervínculo 276" xfId="20988" hidden="1"/>
    <cellStyle name="Hipervínculo 276" xfId="18500" hidden="1"/>
    <cellStyle name="Hipervínculo 276" xfId="15275" hidden="1"/>
    <cellStyle name="Hipervínculo 276" xfId="13229" hidden="1"/>
    <cellStyle name="Hipervínculo 276" xfId="9502" hidden="1"/>
    <cellStyle name="Hipervínculo 276" xfId="5741" hidden="1"/>
    <cellStyle name="Hipervínculo 276" xfId="17889" hidden="1"/>
    <cellStyle name="Hipervínculo 276" xfId="21272" hidden="1"/>
    <cellStyle name="Hipervínculo 276" xfId="21851" hidden="1"/>
    <cellStyle name="Hipervínculo 276" xfId="22256" hidden="1"/>
    <cellStyle name="Hipervínculo 276" xfId="22775" hidden="1"/>
    <cellStyle name="Hipervínculo 276" xfId="23180"/>
    <cellStyle name="Hipervínculo 277" xfId="1930" hidden="1"/>
    <cellStyle name="Hipervínculo 277" xfId="2702" hidden="1"/>
    <cellStyle name="Hipervínculo 277" xfId="4245" hidden="1"/>
    <cellStyle name="Hipervínculo 277" xfId="5034" hidden="1"/>
    <cellStyle name="Hipervínculo 277" xfId="6268" hidden="1"/>
    <cellStyle name="Hipervínculo 277" xfId="7205" hidden="1"/>
    <cellStyle name="Hipervínculo 277" xfId="8894" hidden="1"/>
    <cellStyle name="Hipervínculo 277" xfId="9813" hidden="1"/>
    <cellStyle name="Hipervínculo 277" xfId="11087" hidden="1"/>
    <cellStyle name="Hipervínculo 277" xfId="11977" hidden="1"/>
    <cellStyle name="Hipervínculo 277" xfId="12936" hidden="1"/>
    <cellStyle name="Hipervínculo 277" xfId="13752" hidden="1"/>
    <cellStyle name="Hipervínculo 277" xfId="9596" hidden="1"/>
    <cellStyle name="Hipervínculo 277" xfId="7279" hidden="1"/>
    <cellStyle name="Hipervínculo 277" xfId="5576" hidden="1"/>
    <cellStyle name="Hipervínculo 277" xfId="3748" hidden="1"/>
    <cellStyle name="Hipervínculo 277" xfId="2503" hidden="1"/>
    <cellStyle name="Hipervínculo 277" xfId="14051" hidden="1"/>
    <cellStyle name="Hipervínculo 277" xfId="14852" hidden="1"/>
    <cellStyle name="Hipervínculo 277" xfId="15983" hidden="1"/>
    <cellStyle name="Hipervínculo 277" xfId="16771" hidden="1"/>
    <cellStyle name="Hipervínculo 277" xfId="17532" hidden="1"/>
    <cellStyle name="Hipervínculo 277" xfId="18187" hidden="1"/>
    <cellStyle name="Hipervínculo 277" xfId="14633" hidden="1"/>
    <cellStyle name="Hipervínculo 277" xfId="11499" hidden="1"/>
    <cellStyle name="Hipervínculo 277" xfId="8954" hidden="1"/>
    <cellStyle name="Hipervínculo 277" xfId="5998" hidden="1"/>
    <cellStyle name="Hipervínculo 277" xfId="3576" hidden="1"/>
    <cellStyle name="Hipervínculo 277" xfId="13398" hidden="1"/>
    <cellStyle name="Hipervínculo 277" xfId="18677" hidden="1"/>
    <cellStyle name="Hipervínculo 277" xfId="19475" hidden="1"/>
    <cellStyle name="Hipervínculo 277" xfId="19994" hidden="1"/>
    <cellStyle name="Hipervínculo 277" xfId="20582" hidden="1"/>
    <cellStyle name="Hipervínculo 277" xfId="20987" hidden="1"/>
    <cellStyle name="Hipervínculo 277" xfId="18501" hidden="1"/>
    <cellStyle name="Hipervínculo 277" xfId="15276" hidden="1"/>
    <cellStyle name="Hipervínculo 277" xfId="13232" hidden="1"/>
    <cellStyle name="Hipervínculo 277" xfId="9506" hidden="1"/>
    <cellStyle name="Hipervínculo 277" xfId="5767" hidden="1"/>
    <cellStyle name="Hipervínculo 277" xfId="17940" hidden="1"/>
    <cellStyle name="Hipervínculo 277" xfId="21271" hidden="1"/>
    <cellStyle name="Hipervínculo 277" xfId="21850" hidden="1"/>
    <cellStyle name="Hipervínculo 277" xfId="22255" hidden="1"/>
    <cellStyle name="Hipervínculo 277" xfId="22774" hidden="1"/>
    <cellStyle name="Hipervínculo 277" xfId="23179"/>
    <cellStyle name="Hipervínculo 278" xfId="1929" hidden="1"/>
    <cellStyle name="Hipervínculo 278" xfId="2700" hidden="1"/>
    <cellStyle name="Hipervínculo 278" xfId="4243" hidden="1"/>
    <cellStyle name="Hipervínculo 278" xfId="5032" hidden="1"/>
    <cellStyle name="Hipervínculo 278" xfId="6266" hidden="1"/>
    <cellStyle name="Hipervínculo 278" xfId="7203" hidden="1"/>
    <cellStyle name="Hipervínculo 278" xfId="8892" hidden="1"/>
    <cellStyle name="Hipervínculo 278" xfId="9811" hidden="1"/>
    <cellStyle name="Hipervínculo 278" xfId="11085" hidden="1"/>
    <cellStyle name="Hipervínculo 278" xfId="11975" hidden="1"/>
    <cellStyle name="Hipervínculo 278" xfId="12935" hidden="1"/>
    <cellStyle name="Hipervínculo 278" xfId="13751" hidden="1"/>
    <cellStyle name="Hipervínculo 278" xfId="9601" hidden="1"/>
    <cellStyle name="Hipervínculo 278" xfId="7284" hidden="1"/>
    <cellStyle name="Hipervínculo 278" xfId="5578" hidden="1"/>
    <cellStyle name="Hipervínculo 278" xfId="3752" hidden="1"/>
    <cellStyle name="Hipervínculo 278" xfId="2506" hidden="1"/>
    <cellStyle name="Hipervínculo 278" xfId="14049" hidden="1"/>
    <cellStyle name="Hipervínculo 278" xfId="14850" hidden="1"/>
    <cellStyle name="Hipervínculo 278" xfId="15982" hidden="1"/>
    <cellStyle name="Hipervínculo 278" xfId="16769" hidden="1"/>
    <cellStyle name="Hipervínculo 278" xfId="17531" hidden="1"/>
    <cellStyle name="Hipervínculo 278" xfId="18186" hidden="1"/>
    <cellStyle name="Hipervínculo 278" xfId="14635" hidden="1"/>
    <cellStyle name="Hipervínculo 278" xfId="11505" hidden="1"/>
    <cellStyle name="Hipervínculo 278" xfId="8961" hidden="1"/>
    <cellStyle name="Hipervínculo 278" xfId="6001" hidden="1"/>
    <cellStyle name="Hipervínculo 278" xfId="3580" hidden="1"/>
    <cellStyle name="Hipervínculo 278" xfId="13394" hidden="1"/>
    <cellStyle name="Hipervínculo 278" xfId="18676" hidden="1"/>
    <cellStyle name="Hipervínculo 278" xfId="19474" hidden="1"/>
    <cellStyle name="Hipervínculo 278" xfId="19992" hidden="1"/>
    <cellStyle name="Hipervínculo 278" xfId="20581" hidden="1"/>
    <cellStyle name="Hipervínculo 278" xfId="20986" hidden="1"/>
    <cellStyle name="Hipervínculo 278" xfId="18502" hidden="1"/>
    <cellStyle name="Hipervínculo 278" xfId="15278" hidden="1"/>
    <cellStyle name="Hipervínculo 278" xfId="13239" hidden="1"/>
    <cellStyle name="Hipervínculo 278" xfId="9510" hidden="1"/>
    <cellStyle name="Hipervínculo 278" xfId="5789" hidden="1"/>
    <cellStyle name="Hipervínculo 278" xfId="17936" hidden="1"/>
    <cellStyle name="Hipervínculo 278" xfId="21270" hidden="1"/>
    <cellStyle name="Hipervínculo 278" xfId="21849" hidden="1"/>
    <cellStyle name="Hipervínculo 278" xfId="22254" hidden="1"/>
    <cellStyle name="Hipervínculo 278" xfId="22773" hidden="1"/>
    <cellStyle name="Hipervínculo 278" xfId="23178"/>
    <cellStyle name="Hipervínculo 279" xfId="1928" hidden="1"/>
    <cellStyle name="Hipervínculo 279" xfId="2698" hidden="1"/>
    <cellStyle name="Hipervínculo 279" xfId="4241" hidden="1"/>
    <cellStyle name="Hipervínculo 279" xfId="5031" hidden="1"/>
    <cellStyle name="Hipervínculo 279" xfId="6265" hidden="1"/>
    <cellStyle name="Hipervínculo 279" xfId="7202" hidden="1"/>
    <cellStyle name="Hipervínculo 279" xfId="8890" hidden="1"/>
    <cellStyle name="Hipervínculo 279" xfId="9810" hidden="1"/>
    <cellStyle name="Hipervínculo 279" xfId="11083" hidden="1"/>
    <cellStyle name="Hipervínculo 279" xfId="11973" hidden="1"/>
    <cellStyle name="Hipervínculo 279" xfId="12933" hidden="1"/>
    <cellStyle name="Hipervínculo 279" xfId="13749" hidden="1"/>
    <cellStyle name="Hipervínculo 279" xfId="9602" hidden="1"/>
    <cellStyle name="Hipervínculo 279" xfId="7288" hidden="1"/>
    <cellStyle name="Hipervínculo 279" xfId="5588" hidden="1"/>
    <cellStyle name="Hipervínculo 279" xfId="3758" hidden="1"/>
    <cellStyle name="Hipervínculo 279" xfId="2510" hidden="1"/>
    <cellStyle name="Hipervínculo 279" xfId="14047" hidden="1"/>
    <cellStyle name="Hipervínculo 279" xfId="14848" hidden="1"/>
    <cellStyle name="Hipervínculo 279" xfId="15980" hidden="1"/>
    <cellStyle name="Hipervínculo 279" xfId="16767" hidden="1"/>
    <cellStyle name="Hipervínculo 279" xfId="17530" hidden="1"/>
    <cellStyle name="Hipervínculo 279" xfId="18185" hidden="1"/>
    <cellStyle name="Hipervínculo 279" xfId="14637" hidden="1"/>
    <cellStyle name="Hipervínculo 279" xfId="11513" hidden="1"/>
    <cellStyle name="Hipervínculo 279" xfId="8967" hidden="1"/>
    <cellStyle name="Hipervínculo 279" xfId="6004" hidden="1"/>
    <cellStyle name="Hipervínculo 279" xfId="3583" hidden="1"/>
    <cellStyle name="Hipervínculo 279" xfId="13410" hidden="1"/>
    <cellStyle name="Hipervínculo 279" xfId="18674" hidden="1"/>
    <cellStyle name="Hipervínculo 279" xfId="19473" hidden="1"/>
    <cellStyle name="Hipervínculo 279" xfId="19990" hidden="1"/>
    <cellStyle name="Hipervínculo 279" xfId="20580" hidden="1"/>
    <cellStyle name="Hipervínculo 279" xfId="20985" hidden="1"/>
    <cellStyle name="Hipervínculo 279" xfId="18503" hidden="1"/>
    <cellStyle name="Hipervínculo 279" xfId="15280" hidden="1"/>
    <cellStyle name="Hipervínculo 279" xfId="13243" hidden="1"/>
    <cellStyle name="Hipervínculo 279" xfId="9513" hidden="1"/>
    <cellStyle name="Hipervínculo 279" xfId="5805" hidden="1"/>
    <cellStyle name="Hipervínculo 279" xfId="17955" hidden="1"/>
    <cellStyle name="Hipervínculo 279" xfId="21269" hidden="1"/>
    <cellStyle name="Hipervínculo 279" xfId="21848" hidden="1"/>
    <cellStyle name="Hipervínculo 279" xfId="22253" hidden="1"/>
    <cellStyle name="Hipervínculo 279" xfId="22772" hidden="1"/>
    <cellStyle name="Hipervínculo 279" xfId="23177"/>
    <cellStyle name="Hipervínculo 28" xfId="437" hidden="1"/>
    <cellStyle name="Hipervínculo 28" xfId="1454" hidden="1"/>
    <cellStyle name="Hipervínculo 28" xfId="1586" hidden="1"/>
    <cellStyle name="Hipervínculo 28" xfId="2377" hidden="1"/>
    <cellStyle name="Hipervínculo 28" xfId="2997" hidden="1"/>
    <cellStyle name="Hipervínculo 28" xfId="3672" hidden="1"/>
    <cellStyle name="Hipervínculo 28" xfId="3838" hidden="1"/>
    <cellStyle name="Hipervínculo 28" xfId="4812" hidden="1"/>
    <cellStyle name="Hipervínculo 28" xfId="3263" hidden="1"/>
    <cellStyle name="Hipervínculo 28" xfId="5713" hidden="1"/>
    <cellStyle name="Hipervínculo 28" xfId="5878" hidden="1"/>
    <cellStyle name="Hipervínculo 28" xfId="6882" hidden="1"/>
    <cellStyle name="Hipervínculo 28" xfId="7647" hidden="1"/>
    <cellStyle name="Hipervínculo 28" xfId="8341" hidden="1"/>
    <cellStyle name="Hipervínculo 28" xfId="8503" hidden="1"/>
    <cellStyle name="Hipervínculo 28" xfId="9509" hidden="1"/>
    <cellStyle name="Hipervínculo 28" xfId="7921" hidden="1"/>
    <cellStyle name="Hipervínculo 28" xfId="10531" hidden="1"/>
    <cellStyle name="Hipervínculo 28" xfId="10699" hidden="1"/>
    <cellStyle name="Hipervínculo 28" xfId="11659" hidden="1"/>
    <cellStyle name="Hipervínculo 28" xfId="10185" hidden="1"/>
    <cellStyle name="Hipervínculo 28" xfId="12518" hidden="1"/>
    <cellStyle name="Hipervínculo 28" xfId="12645" hidden="1"/>
    <cellStyle name="Hipervínculo 28" xfId="13481" hidden="1"/>
    <cellStyle name="Hipervínculo 28" xfId="11983" hidden="1"/>
    <cellStyle name="Hipervínculo 28" xfId="11715" hidden="1"/>
    <cellStyle name="Hipervínculo 28" xfId="10158" hidden="1"/>
    <cellStyle name="Hipervínculo 28" xfId="9063" hidden="1"/>
    <cellStyle name="Hipervínculo 28" xfId="7979" hidden="1"/>
    <cellStyle name="Hipervínculo 28" xfId="7798" hidden="1"/>
    <cellStyle name="Hipervínculo 28" xfId="6260" hidden="1"/>
    <cellStyle name="Hipervínculo 28" xfId="8313" hidden="1"/>
    <cellStyle name="Hipervínculo 28" xfId="4761" hidden="1"/>
    <cellStyle name="Hipervínculo 28" xfId="4583" hidden="1"/>
    <cellStyle name="Hipervínculo 28" xfId="2969" hidden="1"/>
    <cellStyle name="Hipervínculo 28" xfId="1931" hidden="1"/>
    <cellStyle name="Hipervínculo 28" xfId="800" hidden="1"/>
    <cellStyle name="Hipervínculo 28" xfId="642" hidden="1"/>
    <cellStyle name="Hipervínculo 28" xfId="14544" hidden="1"/>
    <cellStyle name="Hipervínculo 28" xfId="1401" hidden="1"/>
    <cellStyle name="Hipervínculo 28" xfId="15494" hidden="1"/>
    <cellStyle name="Hipervínculo 28" xfId="15658" hidden="1"/>
    <cellStyle name="Hipervínculo 28" xfId="16459" hidden="1"/>
    <cellStyle name="Hipervínculo 28" xfId="15198" hidden="1"/>
    <cellStyle name="Hipervínculo 28" xfId="17129" hidden="1"/>
    <cellStyle name="Hipervínculo 28" xfId="17257" hidden="1"/>
    <cellStyle name="Hipervínculo 28" xfId="18002" hidden="1"/>
    <cellStyle name="Hipervínculo 28" xfId="16790" hidden="1"/>
    <cellStyle name="Hipervínculo 28" xfId="16505" hidden="1"/>
    <cellStyle name="Hipervínculo 28" xfId="15183" hidden="1"/>
    <cellStyle name="Hipervínculo 28" xfId="14223" hidden="1"/>
    <cellStyle name="Hipervínculo 28" xfId="12465" hidden="1"/>
    <cellStyle name="Hipervínculo 28" xfId="12321" hidden="1"/>
    <cellStyle name="Hipervínculo 28" xfId="9792" hidden="1"/>
    <cellStyle name="Hipervínculo 28" xfId="13202" hidden="1"/>
    <cellStyle name="Hipervínculo 28" xfId="7492" hidden="1"/>
    <cellStyle name="Hipervínculo 28" xfId="6958" hidden="1"/>
    <cellStyle name="Hipervínculo 28" xfId="4820" hidden="1"/>
    <cellStyle name="Hipervínculo 28" xfId="2732" hidden="1"/>
    <cellStyle name="Hipervínculo 28" xfId="1032" hidden="1"/>
    <cellStyle name="Hipervínculo 28" xfId="851" hidden="1"/>
    <cellStyle name="Hipervínculo 28" xfId="18435" hidden="1"/>
    <cellStyle name="Hipervínculo 28" xfId="2159" hidden="1"/>
    <cellStyle name="Hipervínculo 28" xfId="19100" hidden="1"/>
    <cellStyle name="Hipervínculo 28" xfId="19257" hidden="1"/>
    <cellStyle name="Hipervínculo 28" xfId="19754" hidden="1"/>
    <cellStyle name="Hipervínculo 28" xfId="18927" hidden="1"/>
    <cellStyle name="Hipervínculo 28" xfId="20252" hidden="1"/>
    <cellStyle name="Hipervínculo 28" xfId="20364" hidden="1"/>
    <cellStyle name="Hipervínculo 28" xfId="20861" hidden="1"/>
    <cellStyle name="Hipervínculo 28" xfId="20011" hidden="1"/>
    <cellStyle name="Hipervínculo 28" xfId="19769" hidden="1"/>
    <cellStyle name="Hipervínculo 28" xfId="18919" hidden="1"/>
    <cellStyle name="Hipervínculo 28" xfId="17714" hidden="1"/>
    <cellStyle name="Hipervínculo 28" xfId="16850" hidden="1"/>
    <cellStyle name="Hipervínculo 28" xfId="16352" hidden="1"/>
    <cellStyle name="Hipervínculo 28" xfId="13952" hidden="1"/>
    <cellStyle name="Hipervínculo 28" xfId="17152" hidden="1"/>
    <cellStyle name="Hipervínculo 28" xfId="11483" hidden="1"/>
    <cellStyle name="Hipervínculo 28" xfId="10826" hidden="1"/>
    <cellStyle name="Hipervínculo 28" xfId="7649" hidden="1"/>
    <cellStyle name="Hipervínculo 28" xfId="4206" hidden="1"/>
    <cellStyle name="Hipervínculo 28" xfId="1332" hidden="1"/>
    <cellStyle name="Hipervínculo 28" xfId="1099" hidden="1"/>
    <cellStyle name="Hipervínculo 28" xfId="21145" hidden="1"/>
    <cellStyle name="Hipervínculo 28" xfId="2964" hidden="1"/>
    <cellStyle name="Hipervínculo 28" xfId="21520" hidden="1"/>
    <cellStyle name="Hipervínculo 28" xfId="21632" hidden="1"/>
    <cellStyle name="Hipervínculo 28" xfId="22129" hidden="1"/>
    <cellStyle name="Hipervínculo 28" xfId="21452" hidden="1"/>
    <cellStyle name="Hipervínculo 28" xfId="22444" hidden="1"/>
    <cellStyle name="Hipervínculo 28" xfId="22556" hidden="1"/>
    <cellStyle name="Hipervínculo 28" xfId="23053"/>
    <cellStyle name="Hipervínculo 280" xfId="1926" hidden="1"/>
    <cellStyle name="Hipervínculo 280" xfId="2696" hidden="1"/>
    <cellStyle name="Hipervínculo 280" xfId="4239" hidden="1"/>
    <cellStyle name="Hipervínculo 280" xfId="5029" hidden="1"/>
    <cellStyle name="Hipervínculo 280" xfId="6263" hidden="1"/>
    <cellStyle name="Hipervínculo 280" xfId="7200" hidden="1"/>
    <cellStyle name="Hipervínculo 280" xfId="8888" hidden="1"/>
    <cellStyle name="Hipervínculo 280" xfId="9808" hidden="1"/>
    <cellStyle name="Hipervínculo 280" xfId="11081" hidden="1"/>
    <cellStyle name="Hipervínculo 280" xfId="11972" hidden="1"/>
    <cellStyle name="Hipervínculo 280" xfId="12932" hidden="1"/>
    <cellStyle name="Hipervínculo 280" xfId="13748" hidden="1"/>
    <cellStyle name="Hipervínculo 280" xfId="9604" hidden="1"/>
    <cellStyle name="Hipervínculo 280" xfId="7292" hidden="1"/>
    <cellStyle name="Hipervínculo 280" xfId="5599" hidden="1"/>
    <cellStyle name="Hipervínculo 280" xfId="3762" hidden="1"/>
    <cellStyle name="Hipervínculo 280" xfId="2514" hidden="1"/>
    <cellStyle name="Hipervínculo 280" xfId="14045" hidden="1"/>
    <cellStyle name="Hipervínculo 280" xfId="14846" hidden="1"/>
    <cellStyle name="Hipervínculo 280" xfId="15979" hidden="1"/>
    <cellStyle name="Hipervínculo 280" xfId="16765" hidden="1"/>
    <cellStyle name="Hipervínculo 280" xfId="17529" hidden="1"/>
    <cellStyle name="Hipervínculo 280" xfId="18184" hidden="1"/>
    <cellStyle name="Hipervínculo 280" xfId="14651" hidden="1"/>
    <cellStyle name="Hipervínculo 280" xfId="11518" hidden="1"/>
    <cellStyle name="Hipervínculo 280" xfId="8978" hidden="1"/>
    <cellStyle name="Hipervínculo 280" xfId="6032" hidden="1"/>
    <cellStyle name="Hipervínculo 280" xfId="3585" hidden="1"/>
    <cellStyle name="Hipervínculo 280" xfId="13269" hidden="1"/>
    <cellStyle name="Hipervínculo 280" xfId="18673" hidden="1"/>
    <cellStyle name="Hipervínculo 280" xfId="19472" hidden="1"/>
    <cellStyle name="Hipervínculo 280" xfId="19988" hidden="1"/>
    <cellStyle name="Hipervínculo 280" xfId="20579" hidden="1"/>
    <cellStyle name="Hipervínculo 280" xfId="20984" hidden="1"/>
    <cellStyle name="Hipervínculo 280" xfId="18516" hidden="1"/>
    <cellStyle name="Hipervínculo 280" xfId="15282" hidden="1"/>
    <cellStyle name="Hipervínculo 280" xfId="13246" hidden="1"/>
    <cellStyle name="Hipervínculo 280" xfId="9516" hidden="1"/>
    <cellStyle name="Hipervínculo 280" xfId="5842" hidden="1"/>
    <cellStyle name="Hipervínculo 280" xfId="17840" hidden="1"/>
    <cellStyle name="Hipervínculo 280" xfId="21268" hidden="1"/>
    <cellStyle name="Hipervínculo 280" xfId="21847" hidden="1"/>
    <cellStyle name="Hipervínculo 280" xfId="22252" hidden="1"/>
    <cellStyle name="Hipervínculo 280" xfId="22771" hidden="1"/>
    <cellStyle name="Hipervínculo 280" xfId="23176"/>
    <cellStyle name="Hipervínculo 281" xfId="1925" hidden="1"/>
    <cellStyle name="Hipervínculo 281" xfId="2694" hidden="1"/>
    <cellStyle name="Hipervínculo 281" xfId="4237" hidden="1"/>
    <cellStyle name="Hipervínculo 281" xfId="5028" hidden="1"/>
    <cellStyle name="Hipervínculo 281" xfId="6261" hidden="1"/>
    <cellStyle name="Hipervínculo 281" xfId="7198" hidden="1"/>
    <cellStyle name="Hipervínculo 281" xfId="8886" hidden="1"/>
    <cellStyle name="Hipervínculo 281" xfId="9806" hidden="1"/>
    <cellStyle name="Hipervínculo 281" xfId="11079" hidden="1"/>
    <cellStyle name="Hipervínculo 281" xfId="11970" hidden="1"/>
    <cellStyle name="Hipervínculo 281" xfId="12930" hidden="1"/>
    <cellStyle name="Hipervínculo 281" xfId="13746" hidden="1"/>
    <cellStyle name="Hipervínculo 281" xfId="9605" hidden="1"/>
    <cellStyle name="Hipervínculo 281" xfId="7296" hidden="1"/>
    <cellStyle name="Hipervínculo 281" xfId="5601" hidden="1"/>
    <cellStyle name="Hipervínculo 281" xfId="3764" hidden="1"/>
    <cellStyle name="Hipervínculo 281" xfId="2518" hidden="1"/>
    <cellStyle name="Hipervínculo 281" xfId="14043" hidden="1"/>
    <cellStyle name="Hipervínculo 281" xfId="14844" hidden="1"/>
    <cellStyle name="Hipervínculo 281" xfId="15978" hidden="1"/>
    <cellStyle name="Hipervínculo 281" xfId="16763" hidden="1"/>
    <cellStyle name="Hipervínculo 281" xfId="17528" hidden="1"/>
    <cellStyle name="Hipervínculo 281" xfId="18183" hidden="1"/>
    <cellStyle name="Hipervínculo 281" xfId="14653" hidden="1"/>
    <cellStyle name="Hipervínculo 281" xfId="11523" hidden="1"/>
    <cellStyle name="Hipervínculo 281" xfId="8986" hidden="1"/>
    <cellStyle name="Hipervínculo 281" xfId="6036" hidden="1"/>
    <cellStyle name="Hipervínculo 281" xfId="3594" hidden="1"/>
    <cellStyle name="Hipervínculo 281" xfId="13390" hidden="1"/>
    <cellStyle name="Hipervínculo 281" xfId="18671" hidden="1"/>
    <cellStyle name="Hipervínculo 281" xfId="19471" hidden="1"/>
    <cellStyle name="Hipervínculo 281" xfId="19986" hidden="1"/>
    <cellStyle name="Hipervínculo 281" xfId="20578" hidden="1"/>
    <cellStyle name="Hipervínculo 281" xfId="20983" hidden="1"/>
    <cellStyle name="Hipervínculo 281" xfId="18517" hidden="1"/>
    <cellStyle name="Hipervínculo 281" xfId="15284" hidden="1"/>
    <cellStyle name="Hipervínculo 281" xfId="13248" hidden="1"/>
    <cellStyle name="Hipervínculo 281" xfId="9520" hidden="1"/>
    <cellStyle name="Hipervínculo 281" xfId="5861" hidden="1"/>
    <cellStyle name="Hipervínculo 281" xfId="17934" hidden="1"/>
    <cellStyle name="Hipervínculo 281" xfId="21267" hidden="1"/>
    <cellStyle name="Hipervínculo 281" xfId="21846" hidden="1"/>
    <cellStyle name="Hipervínculo 281" xfId="22251" hidden="1"/>
    <cellStyle name="Hipervínculo 281" xfId="22770" hidden="1"/>
    <cellStyle name="Hipervínculo 281" xfId="23175"/>
    <cellStyle name="Hipervínculo 282" xfId="1923" hidden="1"/>
    <cellStyle name="Hipervínculo 282" xfId="2692" hidden="1"/>
    <cellStyle name="Hipervínculo 282" xfId="4235" hidden="1"/>
    <cellStyle name="Hipervínculo 282" xfId="5027" hidden="1"/>
    <cellStyle name="Hipervínculo 282" xfId="6259" hidden="1"/>
    <cellStyle name="Hipervínculo 282" xfId="7196" hidden="1"/>
    <cellStyle name="Hipervínculo 282" xfId="8884" hidden="1"/>
    <cellStyle name="Hipervínculo 282" xfId="9804" hidden="1"/>
    <cellStyle name="Hipervínculo 282" xfId="11077" hidden="1"/>
    <cellStyle name="Hipervínculo 282" xfId="11968" hidden="1"/>
    <cellStyle name="Hipervínculo 282" xfId="12929" hidden="1"/>
    <cellStyle name="Hipervínculo 282" xfId="13745" hidden="1"/>
    <cellStyle name="Hipervínculo 282" xfId="9607" hidden="1"/>
    <cellStyle name="Hipervínculo 282" xfId="7300" hidden="1"/>
    <cellStyle name="Hipervínculo 282" xfId="5604" hidden="1"/>
    <cellStyle name="Hipervínculo 282" xfId="3773" hidden="1"/>
    <cellStyle name="Hipervínculo 282" xfId="2521" hidden="1"/>
    <cellStyle name="Hipervínculo 282" xfId="14042" hidden="1"/>
    <cellStyle name="Hipervínculo 282" xfId="14842" hidden="1"/>
    <cellStyle name="Hipervínculo 282" xfId="15976" hidden="1"/>
    <cellStyle name="Hipervínculo 282" xfId="16761" hidden="1"/>
    <cellStyle name="Hipervínculo 282" xfId="17527" hidden="1"/>
    <cellStyle name="Hipervínculo 282" xfId="18182" hidden="1"/>
    <cellStyle name="Hipervínculo 282" xfId="14655" hidden="1"/>
    <cellStyle name="Hipervínculo 282" xfId="11529" hidden="1"/>
    <cellStyle name="Hipervínculo 282" xfId="8997" hidden="1"/>
    <cellStyle name="Hipervínculo 282" xfId="6039" hidden="1"/>
    <cellStyle name="Hipervínculo 282" xfId="3599" hidden="1"/>
    <cellStyle name="Hipervínculo 282" xfId="13395" hidden="1"/>
    <cellStyle name="Hipervínculo 282" xfId="18670" hidden="1"/>
    <cellStyle name="Hipervínculo 282" xfId="19470" hidden="1"/>
    <cellStyle name="Hipervínculo 282" xfId="19984" hidden="1"/>
    <cellStyle name="Hipervínculo 282" xfId="20577" hidden="1"/>
    <cellStyle name="Hipervínculo 282" xfId="20982" hidden="1"/>
    <cellStyle name="Hipervínculo 282" xfId="18518" hidden="1"/>
    <cellStyle name="Hipervínculo 282" xfId="15286" hidden="1"/>
    <cellStyle name="Hipervínculo 282" xfId="13250" hidden="1"/>
    <cellStyle name="Hipervínculo 282" xfId="9524" hidden="1"/>
    <cellStyle name="Hipervínculo 282" xfId="5872" hidden="1"/>
    <cellStyle name="Hipervínculo 282" xfId="17938" hidden="1"/>
    <cellStyle name="Hipervínculo 282" xfId="21266" hidden="1"/>
    <cellStyle name="Hipervínculo 282" xfId="21845" hidden="1"/>
    <cellStyle name="Hipervínculo 282" xfId="22250" hidden="1"/>
    <cellStyle name="Hipervínculo 282" xfId="22769" hidden="1"/>
    <cellStyle name="Hipervínculo 282" xfId="23174"/>
    <cellStyle name="Hipervínculo 283" xfId="1921" hidden="1"/>
    <cellStyle name="Hipervínculo 283" xfId="2691" hidden="1"/>
    <cellStyle name="Hipervínculo 283" xfId="4233" hidden="1"/>
    <cellStyle name="Hipervínculo 283" xfId="5026" hidden="1"/>
    <cellStyle name="Hipervínculo 283" xfId="6258" hidden="1"/>
    <cellStyle name="Hipervínculo 283" xfId="7194" hidden="1"/>
    <cellStyle name="Hipervínculo 283" xfId="8882" hidden="1"/>
    <cellStyle name="Hipervínculo 283" xfId="9803" hidden="1"/>
    <cellStyle name="Hipervínculo 283" xfId="11075" hidden="1"/>
    <cellStyle name="Hipervínculo 283" xfId="11966" hidden="1"/>
    <cellStyle name="Hipervínculo 283" xfId="12927" hidden="1"/>
    <cellStyle name="Hipervínculo 283" xfId="13744" hidden="1"/>
    <cellStyle name="Hipervínculo 283" xfId="9608" hidden="1"/>
    <cellStyle name="Hipervínculo 283" xfId="7304" hidden="1"/>
    <cellStyle name="Hipervínculo 283" xfId="5606" hidden="1"/>
    <cellStyle name="Hipervínculo 283" xfId="3781" hidden="1"/>
    <cellStyle name="Hipervínculo 283" xfId="2524" hidden="1"/>
    <cellStyle name="Hipervínculo 283" xfId="14040" hidden="1"/>
    <cellStyle name="Hipervínculo 283" xfId="14840" hidden="1"/>
    <cellStyle name="Hipervínculo 283" xfId="15974" hidden="1"/>
    <cellStyle name="Hipervínculo 283" xfId="16759" hidden="1"/>
    <cellStyle name="Hipervínculo 283" xfId="17526" hidden="1"/>
    <cellStyle name="Hipervínculo 283" xfId="18181" hidden="1"/>
    <cellStyle name="Hipervínculo 283" xfId="14657" hidden="1"/>
    <cellStyle name="Hipervínculo 283" xfId="11535" hidden="1"/>
    <cellStyle name="Hipervínculo 283" xfId="9027" hidden="1"/>
    <cellStyle name="Hipervínculo 283" xfId="6043" hidden="1"/>
    <cellStyle name="Hipervínculo 283" xfId="3605" hidden="1"/>
    <cellStyle name="Hipervínculo 283" xfId="13376" hidden="1"/>
    <cellStyle name="Hipervínculo 283" xfId="18668" hidden="1"/>
    <cellStyle name="Hipervínculo 283" xfId="19469" hidden="1"/>
    <cellStyle name="Hipervínculo 283" xfId="19983" hidden="1"/>
    <cellStyle name="Hipervínculo 283" xfId="20576" hidden="1"/>
    <cellStyle name="Hipervínculo 283" xfId="20981" hidden="1"/>
    <cellStyle name="Hipervínculo 283" xfId="18519" hidden="1"/>
    <cellStyle name="Hipervínculo 283" xfId="15287" hidden="1"/>
    <cellStyle name="Hipervínculo 283" xfId="13251" hidden="1"/>
    <cellStyle name="Hipervínculo 283" xfId="9532" hidden="1"/>
    <cellStyle name="Hipervínculo 283" xfId="5890" hidden="1"/>
    <cellStyle name="Hipervínculo 283" xfId="17922" hidden="1"/>
    <cellStyle name="Hipervínculo 283" xfId="21265" hidden="1"/>
    <cellStyle name="Hipervínculo 283" xfId="21844" hidden="1"/>
    <cellStyle name="Hipervínculo 283" xfId="22249" hidden="1"/>
    <cellStyle name="Hipervínculo 283" xfId="22768" hidden="1"/>
    <cellStyle name="Hipervínculo 283" xfId="23173"/>
    <cellStyle name="Hipervínculo 284" xfId="1920" hidden="1"/>
    <cellStyle name="Hipervínculo 284" xfId="2689" hidden="1"/>
    <cellStyle name="Hipervínculo 284" xfId="4231" hidden="1"/>
    <cellStyle name="Hipervínculo 284" xfId="5024" hidden="1"/>
    <cellStyle name="Hipervínculo 284" xfId="6256" hidden="1"/>
    <cellStyle name="Hipervínculo 284" xfId="7192" hidden="1"/>
    <cellStyle name="Hipervínculo 284" xfId="8880" hidden="1"/>
    <cellStyle name="Hipervínculo 284" xfId="9801" hidden="1"/>
    <cellStyle name="Hipervínculo 284" xfId="11073" hidden="1"/>
    <cellStyle name="Hipervínculo 284" xfId="11964" hidden="1"/>
    <cellStyle name="Hipervínculo 284" xfId="12926" hidden="1"/>
    <cellStyle name="Hipervínculo 284" xfId="13743" hidden="1"/>
    <cellStyle name="Hipervínculo 284" xfId="9621" hidden="1"/>
    <cellStyle name="Hipervínculo 284" xfId="7308" hidden="1"/>
    <cellStyle name="Hipervínculo 284" xfId="5608" hidden="1"/>
    <cellStyle name="Hipervínculo 284" xfId="3784" hidden="1"/>
    <cellStyle name="Hipervínculo 284" xfId="2528" hidden="1"/>
    <cellStyle name="Hipervínculo 284" xfId="14038" hidden="1"/>
    <cellStyle name="Hipervínculo 284" xfId="14838" hidden="1"/>
    <cellStyle name="Hipervínculo 284" xfId="15973" hidden="1"/>
    <cellStyle name="Hipervínculo 284" xfId="16757" hidden="1"/>
    <cellStyle name="Hipervínculo 284" xfId="17525" hidden="1"/>
    <cellStyle name="Hipervínculo 284" xfId="18179" hidden="1"/>
    <cellStyle name="Hipervínculo 284" xfId="14660" hidden="1"/>
    <cellStyle name="Hipervínculo 284" xfId="11539" hidden="1"/>
    <cellStyle name="Hipervínculo 284" xfId="9036" hidden="1"/>
    <cellStyle name="Hipervínculo 284" xfId="6046" hidden="1"/>
    <cellStyle name="Hipervínculo 284" xfId="3608" hidden="1"/>
    <cellStyle name="Hipervínculo 284" xfId="13403" hidden="1"/>
    <cellStyle name="Hipervínculo 284" xfId="18667" hidden="1"/>
    <cellStyle name="Hipervínculo 284" xfId="19468" hidden="1"/>
    <cellStyle name="Hipervínculo 284" xfId="19981" hidden="1"/>
    <cellStyle name="Hipervínculo 284" xfId="20575" hidden="1"/>
    <cellStyle name="Hipervínculo 284" xfId="20980" hidden="1"/>
    <cellStyle name="Hipervínculo 284" xfId="18522" hidden="1"/>
    <cellStyle name="Hipervínculo 284" xfId="15289" hidden="1"/>
    <cellStyle name="Hipervínculo 284" xfId="13253" hidden="1"/>
    <cellStyle name="Hipervínculo 284" xfId="9533" hidden="1"/>
    <cellStyle name="Hipervínculo 284" xfId="5903" hidden="1"/>
    <cellStyle name="Hipervínculo 284" xfId="17946" hidden="1"/>
    <cellStyle name="Hipervínculo 284" xfId="21264" hidden="1"/>
    <cellStyle name="Hipervínculo 284" xfId="21843" hidden="1"/>
    <cellStyle name="Hipervínculo 284" xfId="22248" hidden="1"/>
    <cellStyle name="Hipervínculo 284" xfId="22767" hidden="1"/>
    <cellStyle name="Hipervínculo 284" xfId="23172"/>
    <cellStyle name="Hipervínculo 285" xfId="1918" hidden="1"/>
    <cellStyle name="Hipervínculo 285" xfId="2687" hidden="1"/>
    <cellStyle name="Hipervínculo 285" xfId="4230" hidden="1"/>
    <cellStyle name="Hipervínculo 285" xfId="5023" hidden="1"/>
    <cellStyle name="Hipervínculo 285" xfId="6254" hidden="1"/>
    <cellStyle name="Hipervínculo 285" xfId="7190" hidden="1"/>
    <cellStyle name="Hipervínculo 285" xfId="8879" hidden="1"/>
    <cellStyle name="Hipervínculo 285" xfId="9799" hidden="1"/>
    <cellStyle name="Hipervínculo 285" xfId="11071" hidden="1"/>
    <cellStyle name="Hipervínculo 285" xfId="11962" hidden="1"/>
    <cellStyle name="Hipervínculo 285" xfId="12924" hidden="1"/>
    <cellStyle name="Hipervínculo 285" xfId="13742" hidden="1"/>
    <cellStyle name="Hipervínculo 285" xfId="9623" hidden="1"/>
    <cellStyle name="Hipervínculo 285" xfId="7311" hidden="1"/>
    <cellStyle name="Hipervínculo 285" xfId="5610" hidden="1"/>
    <cellStyle name="Hipervínculo 285" xfId="3792" hidden="1"/>
    <cellStyle name="Hipervínculo 285" xfId="2530" hidden="1"/>
    <cellStyle name="Hipervínculo 285" xfId="14036" hidden="1"/>
    <cellStyle name="Hipervínculo 285" xfId="14836" hidden="1"/>
    <cellStyle name="Hipervínculo 285" xfId="15972" hidden="1"/>
    <cellStyle name="Hipervínculo 285" xfId="16755" hidden="1"/>
    <cellStyle name="Hipervínculo 285" xfId="17524" hidden="1"/>
    <cellStyle name="Hipervínculo 285" xfId="18178" hidden="1"/>
    <cellStyle name="Hipervínculo 285" xfId="14664" hidden="1"/>
    <cellStyle name="Hipervínculo 285" xfId="11545" hidden="1"/>
    <cellStyle name="Hipervínculo 285" xfId="9046" hidden="1"/>
    <cellStyle name="Hipervínculo 285" xfId="6056" hidden="1"/>
    <cellStyle name="Hipervínculo 285" xfId="3612" hidden="1"/>
    <cellStyle name="Hipervínculo 285" xfId="13405" hidden="1"/>
    <cellStyle name="Hipervínculo 285" xfId="18665" hidden="1"/>
    <cellStyle name="Hipervínculo 285" xfId="19467" hidden="1"/>
    <cellStyle name="Hipervínculo 285" xfId="19980" hidden="1"/>
    <cellStyle name="Hipervínculo 285" xfId="20574" hidden="1"/>
    <cellStyle name="Hipervínculo 285" xfId="20979" hidden="1"/>
    <cellStyle name="Hipervínculo 285" xfId="18525" hidden="1"/>
    <cellStyle name="Hipervínculo 285" xfId="15291" hidden="1"/>
    <cellStyle name="Hipervínculo 285" xfId="13254" hidden="1"/>
    <cellStyle name="Hipervínculo 285" xfId="9537" hidden="1"/>
    <cellStyle name="Hipervínculo 285" xfId="5918" hidden="1"/>
    <cellStyle name="Hipervínculo 285" xfId="17948" hidden="1"/>
    <cellStyle name="Hipervínculo 285" xfId="21263" hidden="1"/>
    <cellStyle name="Hipervínculo 285" xfId="21842" hidden="1"/>
    <cellStyle name="Hipervínculo 285" xfId="22247" hidden="1"/>
    <cellStyle name="Hipervínculo 285" xfId="22766" hidden="1"/>
    <cellStyle name="Hipervínculo 285" xfId="23171"/>
    <cellStyle name="Hipervínculo 286" xfId="1916" hidden="1"/>
    <cellStyle name="Hipervínculo 286" xfId="2685" hidden="1"/>
    <cellStyle name="Hipervínculo 286" xfId="4228" hidden="1"/>
    <cellStyle name="Hipervínculo 286" xfId="5022" hidden="1"/>
    <cellStyle name="Hipervínculo 286" xfId="6252" hidden="1"/>
    <cellStyle name="Hipervínculo 286" xfId="7188" hidden="1"/>
    <cellStyle name="Hipervínculo 286" xfId="8877" hidden="1"/>
    <cellStyle name="Hipervínculo 286" xfId="9797" hidden="1"/>
    <cellStyle name="Hipervínculo 286" xfId="11070" hidden="1"/>
    <cellStyle name="Hipervínculo 286" xfId="11960" hidden="1"/>
    <cellStyle name="Hipervínculo 286" xfId="12923" hidden="1"/>
    <cellStyle name="Hipervínculo 286" xfId="13741" hidden="1"/>
    <cellStyle name="Hipervínculo 286" xfId="9625" hidden="1"/>
    <cellStyle name="Hipervínculo 286" xfId="7314" hidden="1"/>
    <cellStyle name="Hipervínculo 286" xfId="5612" hidden="1"/>
    <cellStyle name="Hipervínculo 286" xfId="3801" hidden="1"/>
    <cellStyle name="Hipervínculo 286" xfId="2534" hidden="1"/>
    <cellStyle name="Hipervínculo 286" xfId="14034" hidden="1"/>
    <cellStyle name="Hipervínculo 286" xfId="14834" hidden="1"/>
    <cellStyle name="Hipervínculo 286" xfId="15970" hidden="1"/>
    <cellStyle name="Hipervínculo 286" xfId="16753" hidden="1"/>
    <cellStyle name="Hipervínculo 286" xfId="17523" hidden="1"/>
    <cellStyle name="Hipervínculo 286" xfId="18177" hidden="1"/>
    <cellStyle name="Hipervínculo 286" xfId="14668" hidden="1"/>
    <cellStyle name="Hipervínculo 286" xfId="11548" hidden="1"/>
    <cellStyle name="Hipervínculo 286" xfId="9059" hidden="1"/>
    <cellStyle name="Hipervínculo 286" xfId="6060" hidden="1"/>
    <cellStyle name="Hipervínculo 286" xfId="3617" hidden="1"/>
    <cellStyle name="Hipervínculo 286" xfId="13311" hidden="1"/>
    <cellStyle name="Hipervínculo 286" xfId="18664" hidden="1"/>
    <cellStyle name="Hipervínculo 286" xfId="19466" hidden="1"/>
    <cellStyle name="Hipervínculo 286" xfId="19978" hidden="1"/>
    <cellStyle name="Hipervínculo 286" xfId="20573" hidden="1"/>
    <cellStyle name="Hipervínculo 286" xfId="20978" hidden="1"/>
    <cellStyle name="Hipervínculo 286" xfId="18528" hidden="1"/>
    <cellStyle name="Hipervínculo 286" xfId="15293" hidden="1"/>
    <cellStyle name="Hipervínculo 286" xfId="13257" hidden="1"/>
    <cellStyle name="Hipervínculo 286" xfId="9540" hidden="1"/>
    <cellStyle name="Hipervínculo 286" xfId="5933" hidden="1"/>
    <cellStyle name="Hipervínculo 286" xfId="17876" hidden="1"/>
    <cellStyle name="Hipervínculo 286" xfId="21262" hidden="1"/>
    <cellStyle name="Hipervínculo 286" xfId="21841" hidden="1"/>
    <cellStyle name="Hipervínculo 286" xfId="22246" hidden="1"/>
    <cellStyle name="Hipervínculo 286" xfId="22765" hidden="1"/>
    <cellStyle name="Hipervínculo 286" xfId="23170"/>
    <cellStyle name="Hipervínculo 287" xfId="1745" hidden="1"/>
    <cellStyle name="Hipervínculo 287" xfId="1518" hidden="1"/>
    <cellStyle name="Hipervínculo 287" xfId="4043" hidden="1"/>
    <cellStyle name="Hipervínculo 287" xfId="3744" hidden="1"/>
    <cellStyle name="Hipervínculo 287" xfId="6078" hidden="1"/>
    <cellStyle name="Hipervínculo 287" xfId="5785" hidden="1"/>
    <cellStyle name="Hipervínculo 287" xfId="8699" hidden="1"/>
    <cellStyle name="Hipervínculo 287" xfId="8412" hidden="1"/>
    <cellStyle name="Hipervínculo 287" xfId="10889" hidden="1"/>
    <cellStyle name="Hipervínculo 287" xfId="10605" hidden="1"/>
    <cellStyle name="Hipervínculo 287" xfId="12778" hidden="1"/>
    <cellStyle name="Hipervínculo 287" xfId="12577" hidden="1"/>
    <cellStyle name="Hipervínculo 287" xfId="11844" hidden="1"/>
    <cellStyle name="Hipervínculo 287" xfId="7542" hidden="1"/>
    <cellStyle name="Hipervínculo 287" xfId="7886" hidden="1"/>
    <cellStyle name="Hipervínculo 287" xfId="4181" hidden="1"/>
    <cellStyle name="Hipervínculo 287" xfId="4668" hidden="1"/>
    <cellStyle name="Hipervínculo 287" xfId="241" hidden="1"/>
    <cellStyle name="Hipervínculo 287" xfId="730" hidden="1"/>
    <cellStyle name="Hipervínculo 287" xfId="15822" hidden="1"/>
    <cellStyle name="Hipervínculo 287" xfId="15567" hidden="1"/>
    <cellStyle name="Hipervínculo 287" xfId="17398" hidden="1"/>
    <cellStyle name="Hipervínculo 287" xfId="17185" hidden="1"/>
    <cellStyle name="Hipervínculo 287" xfId="16647" hidden="1"/>
    <cellStyle name="Hipervínculo 287" xfId="12112" hidden="1"/>
    <cellStyle name="Hipervínculo 287" xfId="12384" hidden="1"/>
    <cellStyle name="Hipervínculo 287" xfId="6495" hidden="1"/>
    <cellStyle name="Hipervínculo 287" xfId="7278" hidden="1"/>
    <cellStyle name="Hipervínculo 287" xfId="52" hidden="1"/>
    <cellStyle name="Hipervínculo 287" xfId="964" hidden="1"/>
    <cellStyle name="Hipervínculo 287" xfId="19368" hidden="1"/>
    <cellStyle name="Hipervínculo 287" xfId="19171" hidden="1"/>
    <cellStyle name="Hipervínculo 287" xfId="20475" hidden="1"/>
    <cellStyle name="Hipervínculo 287" xfId="20305" hidden="1"/>
    <cellStyle name="Hipervínculo 287" xfId="19882" hidden="1"/>
    <cellStyle name="Hipervínculo 287" xfId="15743" hidden="1"/>
    <cellStyle name="Hipervínculo 287" xfId="16508" hidden="1"/>
    <cellStyle name="Hipervínculo 287" xfId="10133" hidden="1"/>
    <cellStyle name="Hipervínculo 287" xfId="11205" hidden="1"/>
    <cellStyle name="Hipervínculo 287" xfId="66" hidden="1"/>
    <cellStyle name="Hipervínculo 287" xfId="1240" hidden="1"/>
    <cellStyle name="Hipervínculo 287" xfId="21743" hidden="1"/>
    <cellStyle name="Hipervínculo 287" xfId="21573" hidden="1"/>
    <cellStyle name="Hipervínculo 287" xfId="22667" hidden="1"/>
    <cellStyle name="Hipervínculo 287" xfId="22497"/>
    <cellStyle name="Hipervínculo 288" xfId="1915" hidden="1"/>
    <cellStyle name="Hipervínculo 288" xfId="2684" hidden="1"/>
    <cellStyle name="Hipervínculo 288" xfId="4227" hidden="1"/>
    <cellStyle name="Hipervínculo 288" xfId="5021" hidden="1"/>
    <cellStyle name="Hipervínculo 288" xfId="6251" hidden="1"/>
    <cellStyle name="Hipervínculo 288" xfId="7187" hidden="1"/>
    <cellStyle name="Hipervínculo 288" xfId="8876" hidden="1"/>
    <cellStyle name="Hipervínculo 288" xfId="9796" hidden="1"/>
    <cellStyle name="Hipervínculo 288" xfId="11069" hidden="1"/>
    <cellStyle name="Hipervínculo 288" xfId="11959" hidden="1"/>
    <cellStyle name="Hipervínculo 288" xfId="12922" hidden="1"/>
    <cellStyle name="Hipervínculo 288" xfId="13740" hidden="1"/>
    <cellStyle name="Hipervínculo 288" xfId="9626" hidden="1"/>
    <cellStyle name="Hipervínculo 288" xfId="7316" hidden="1"/>
    <cellStyle name="Hipervínculo 288" xfId="5614" hidden="1"/>
    <cellStyle name="Hipervínculo 288" xfId="3806" hidden="1"/>
    <cellStyle name="Hipervínculo 288" xfId="2536" hidden="1"/>
    <cellStyle name="Hipervínculo 288" xfId="14033" hidden="1"/>
    <cellStyle name="Hipervínculo 288" xfId="14833" hidden="1"/>
    <cellStyle name="Hipervínculo 288" xfId="15969" hidden="1"/>
    <cellStyle name="Hipervínculo 288" xfId="16752" hidden="1"/>
    <cellStyle name="Hipervínculo 288" xfId="17522" hidden="1"/>
    <cellStyle name="Hipervínculo 288" xfId="18176" hidden="1"/>
    <cellStyle name="Hipervínculo 288" xfId="14670" hidden="1"/>
    <cellStyle name="Hipervínculo 288" xfId="11549" hidden="1"/>
    <cellStyle name="Hipervínculo 288" xfId="9065" hidden="1"/>
    <cellStyle name="Hipervínculo 288" xfId="6062" hidden="1"/>
    <cellStyle name="Hipervínculo 288" xfId="3620" hidden="1"/>
    <cellStyle name="Hipervínculo 288" xfId="13310" hidden="1"/>
    <cellStyle name="Hipervínculo 288" xfId="18663" hidden="1"/>
    <cellStyle name="Hipervínculo 288" xfId="19465" hidden="1"/>
    <cellStyle name="Hipervínculo 288" xfId="19977" hidden="1"/>
    <cellStyle name="Hipervínculo 288" xfId="20572" hidden="1"/>
    <cellStyle name="Hipervínculo 288" xfId="20977" hidden="1"/>
    <cellStyle name="Hipervínculo 288" xfId="18530" hidden="1"/>
    <cellStyle name="Hipervínculo 288" xfId="15295" hidden="1"/>
    <cellStyle name="Hipervínculo 288" xfId="13258" hidden="1"/>
    <cellStyle name="Hipervínculo 288" xfId="9542" hidden="1"/>
    <cellStyle name="Hipervínculo 288" xfId="5941" hidden="1"/>
    <cellStyle name="Hipervínculo 288" xfId="17875" hidden="1"/>
    <cellStyle name="Hipervínculo 288" xfId="21261" hidden="1"/>
    <cellStyle name="Hipervínculo 288" xfId="21840" hidden="1"/>
    <cellStyle name="Hipervínculo 288" xfId="22245" hidden="1"/>
    <cellStyle name="Hipervínculo 288" xfId="22764" hidden="1"/>
    <cellStyle name="Hipervínculo 288" xfId="23169"/>
    <cellStyle name="Hipervínculo 289" xfId="1914" hidden="1"/>
    <cellStyle name="Hipervínculo 289" xfId="2683" hidden="1"/>
    <cellStyle name="Hipervínculo 289" xfId="4226" hidden="1"/>
    <cellStyle name="Hipervínculo 289" xfId="5020" hidden="1"/>
    <cellStyle name="Hipervínculo 289" xfId="6250" hidden="1"/>
    <cellStyle name="Hipervínculo 289" xfId="7186" hidden="1"/>
    <cellStyle name="Hipervínculo 289" xfId="8875" hidden="1"/>
    <cellStyle name="Hipervínculo 289" xfId="9795" hidden="1"/>
    <cellStyle name="Hipervínculo 289" xfId="11068" hidden="1"/>
    <cellStyle name="Hipervínculo 289" xfId="11958" hidden="1"/>
    <cellStyle name="Hipervínculo 289" xfId="12921" hidden="1"/>
    <cellStyle name="Hipervínculo 289" xfId="13739" hidden="1"/>
    <cellStyle name="Hipervínculo 289" xfId="9628" hidden="1"/>
    <cellStyle name="Hipervínculo 289" xfId="7318" hidden="1"/>
    <cellStyle name="Hipervínculo 289" xfId="5615" hidden="1"/>
    <cellStyle name="Hipervínculo 289" xfId="3810" hidden="1"/>
    <cellStyle name="Hipervínculo 289" xfId="2538" hidden="1"/>
    <cellStyle name="Hipervínculo 289" xfId="14032" hidden="1"/>
    <cellStyle name="Hipervínculo 289" xfId="14832" hidden="1"/>
    <cellStyle name="Hipervínculo 289" xfId="15968" hidden="1"/>
    <cellStyle name="Hipervínculo 289" xfId="16751" hidden="1"/>
    <cellStyle name="Hipervínculo 289" xfId="17521" hidden="1"/>
    <cellStyle name="Hipervínculo 289" xfId="18175" hidden="1"/>
    <cellStyle name="Hipervínculo 289" xfId="14672" hidden="1"/>
    <cellStyle name="Hipervínculo 289" xfId="11552" hidden="1"/>
    <cellStyle name="Hipervínculo 289" xfId="9067" hidden="1"/>
    <cellStyle name="Hipervínculo 289" xfId="6064" hidden="1"/>
    <cellStyle name="Hipervínculo 289" xfId="3621" hidden="1"/>
    <cellStyle name="Hipervínculo 289" xfId="13308" hidden="1"/>
    <cellStyle name="Hipervínculo 289" xfId="18662" hidden="1"/>
    <cellStyle name="Hipervínculo 289" xfId="19464" hidden="1"/>
    <cellStyle name="Hipervínculo 289" xfId="19976" hidden="1"/>
    <cellStyle name="Hipervínculo 289" xfId="20571" hidden="1"/>
    <cellStyle name="Hipervínculo 289" xfId="20976" hidden="1"/>
    <cellStyle name="Hipervínculo 289" xfId="18532" hidden="1"/>
    <cellStyle name="Hipervínculo 289" xfId="15296" hidden="1"/>
    <cellStyle name="Hipervínculo 289" xfId="13259" hidden="1"/>
    <cellStyle name="Hipervínculo 289" xfId="9544" hidden="1"/>
    <cellStyle name="Hipervínculo 289" xfId="5947" hidden="1"/>
    <cellStyle name="Hipervínculo 289" xfId="17873" hidden="1"/>
    <cellStyle name="Hipervínculo 289" xfId="21260" hidden="1"/>
    <cellStyle name="Hipervínculo 289" xfId="21839" hidden="1"/>
    <cellStyle name="Hipervínculo 289" xfId="22244" hidden="1"/>
    <cellStyle name="Hipervínculo 289" xfId="22763" hidden="1"/>
    <cellStyle name="Hipervínculo 289" xfId="23168"/>
    <cellStyle name="Hipervínculo 29" xfId="483" hidden="1"/>
    <cellStyle name="Hipervínculo 29" xfId="1489" hidden="1"/>
    <cellStyle name="Hipervínculo 29" xfId="1593" hidden="1"/>
    <cellStyle name="Hipervínculo 29" xfId="2394" hidden="1"/>
    <cellStyle name="Hipervínculo 29" xfId="3022" hidden="1"/>
    <cellStyle name="Hipervínculo 29" xfId="3711" hidden="1"/>
    <cellStyle name="Hipervínculo 29" xfId="3845" hidden="1"/>
    <cellStyle name="Hipervínculo 29" xfId="4821" hidden="1"/>
    <cellStyle name="Hipervínculo 29" xfId="3211" hidden="1"/>
    <cellStyle name="Hipervínculo 29" xfId="5752" hidden="1"/>
    <cellStyle name="Hipervínculo 29" xfId="5885" hidden="1"/>
    <cellStyle name="Hipervínculo 29" xfId="6904" hidden="1"/>
    <cellStyle name="Hipervínculo 29" xfId="7678" hidden="1"/>
    <cellStyle name="Hipervínculo 29" xfId="8380" hidden="1"/>
    <cellStyle name="Hipervínculo 29" xfId="8510" hidden="1"/>
    <cellStyle name="Hipervínculo 29" xfId="9526" hidden="1"/>
    <cellStyle name="Hipervínculo 29" xfId="8058" hidden="1"/>
    <cellStyle name="Hipervínculo 29" xfId="10572" hidden="1"/>
    <cellStyle name="Hipervínculo 29" xfId="10706" hidden="1"/>
    <cellStyle name="Hipervínculo 29" xfId="11672" hidden="1"/>
    <cellStyle name="Hipervínculo 29" xfId="10203" hidden="1"/>
    <cellStyle name="Hipervínculo 29" xfId="12549" hidden="1"/>
    <cellStyle name="Hipervínculo 29" xfId="12652" hidden="1"/>
    <cellStyle name="Hipervínculo 29" xfId="13498" hidden="1"/>
    <cellStyle name="Hipervínculo 29" xfId="11905" hidden="1"/>
    <cellStyle name="Hipervínculo 29" xfId="11708" hidden="1"/>
    <cellStyle name="Hipervínculo 29" xfId="10130" hidden="1"/>
    <cellStyle name="Hipervínculo 29" xfId="9009" hidden="1"/>
    <cellStyle name="Hipervínculo 29" xfId="7931" hidden="1"/>
    <cellStyle name="Hipervínculo 29" xfId="7791" hidden="1"/>
    <cellStyle name="Hipervínculo 29" xfId="6219" hidden="1"/>
    <cellStyle name="Hipervínculo 29" xfId="8497" hidden="1"/>
    <cellStyle name="Hipervínculo 29" xfId="4706" hidden="1"/>
    <cellStyle name="Hipervínculo 29" xfId="4574" hidden="1"/>
    <cellStyle name="Hipervínculo 29" xfId="2961" hidden="1"/>
    <cellStyle name="Hipervínculo 29" xfId="1867" hidden="1"/>
    <cellStyle name="Hipervínculo 29" xfId="762" hidden="1"/>
    <cellStyle name="Hipervínculo 29" xfId="635" hidden="1"/>
    <cellStyle name="Hipervínculo 29" xfId="14559" hidden="1"/>
    <cellStyle name="Hipervínculo 29" xfId="1190" hidden="1"/>
    <cellStyle name="Hipervínculo 29" xfId="15534" hidden="1"/>
    <cellStyle name="Hipervínculo 29" xfId="15665" hidden="1"/>
    <cellStyle name="Hipervínculo 29" xfId="16474" hidden="1"/>
    <cellStyle name="Hipervínculo 29" xfId="15212" hidden="1"/>
    <cellStyle name="Hipervínculo 29" xfId="17158" hidden="1"/>
    <cellStyle name="Hipervínculo 29" xfId="17264" hidden="1"/>
    <cellStyle name="Hipervínculo 29" xfId="18014" hidden="1"/>
    <cellStyle name="Hipervínculo 29" xfId="16711" hidden="1"/>
    <cellStyle name="Hipervínculo 29" xfId="16498" hidden="1"/>
    <cellStyle name="Hipervínculo 29" xfId="15159" hidden="1"/>
    <cellStyle name="Hipervínculo 29" xfId="14170" hidden="1"/>
    <cellStyle name="Hipervínculo 29" xfId="12410" hidden="1"/>
    <cellStyle name="Hipervínculo 29" xfId="12314" hidden="1"/>
    <cellStyle name="Hipervínculo 29" xfId="9715" hidden="1"/>
    <cellStyle name="Hipervínculo 29" xfId="13682" hidden="1"/>
    <cellStyle name="Hipervínculo 29" xfId="7411" hidden="1"/>
    <cellStyle name="Hipervínculo 29" xfId="6944" hidden="1"/>
    <cellStyle name="Hipervínculo 29" xfId="4805" hidden="1"/>
    <cellStyle name="Hipervínculo 29" xfId="2595" hidden="1"/>
    <cellStyle name="Hipervínculo 29" xfId="994" hidden="1"/>
    <cellStyle name="Hipervínculo 29" xfId="842" hidden="1"/>
    <cellStyle name="Hipervínculo 29" xfId="18448" hidden="1"/>
    <cellStyle name="Hipervínculo 29" xfId="1705" hidden="1"/>
    <cellStyle name="Hipervínculo 29" xfId="19139" hidden="1"/>
    <cellStyle name="Hipervínculo 29" xfId="19264" hidden="1"/>
    <cellStyle name="Hipervínculo 29" xfId="19757" hidden="1"/>
    <cellStyle name="Hipervínculo 29" xfId="18936" hidden="1"/>
    <cellStyle name="Hipervínculo 29" xfId="20280" hidden="1"/>
    <cellStyle name="Hipervínculo 29" xfId="20371" hidden="1"/>
    <cellStyle name="Hipervínculo 29" xfId="20864" hidden="1"/>
    <cellStyle name="Hipervínculo 29" xfId="19941" hidden="1"/>
    <cellStyle name="Hipervínculo 29" xfId="19762" hidden="1"/>
    <cellStyle name="Hipervínculo 29" xfId="18904" hidden="1"/>
    <cellStyle name="Hipervínculo 29" xfId="17665" hidden="1"/>
    <cellStyle name="Hipervínculo 29" xfId="16632" hidden="1"/>
    <cellStyle name="Hipervínculo 29" xfId="16335" hidden="1"/>
    <cellStyle name="Hipervínculo 29" xfId="13898" hidden="1"/>
    <cellStyle name="Hipervínculo 29" xfId="17288" hidden="1"/>
    <cellStyle name="Hipervínculo 29" xfId="11391" hidden="1"/>
    <cellStyle name="Hipervínculo 29" xfId="10796" hidden="1"/>
    <cellStyle name="Hipervínculo 29" xfId="7594" hidden="1"/>
    <cellStyle name="Hipervínculo 29" xfId="3948" hidden="1"/>
    <cellStyle name="Hipervínculo 29" xfId="1284" hidden="1"/>
    <cellStyle name="Hipervínculo 29" xfId="1090" hidden="1"/>
    <cellStyle name="Hipervínculo 29" xfId="21148" hidden="1"/>
    <cellStyle name="Hipervínculo 29" xfId="2418" hidden="1"/>
    <cellStyle name="Hipervínculo 29" xfId="21548" hidden="1"/>
    <cellStyle name="Hipervínculo 29" xfId="21639" hidden="1"/>
    <cellStyle name="Hipervínculo 29" xfId="22132" hidden="1"/>
    <cellStyle name="Hipervínculo 29" xfId="21455" hidden="1"/>
    <cellStyle name="Hipervínculo 29" xfId="22472" hidden="1"/>
    <cellStyle name="Hipervínculo 29" xfId="22563" hidden="1"/>
    <cellStyle name="Hipervínculo 29" xfId="23056"/>
    <cellStyle name="Hipervínculo 290" xfId="1912" hidden="1"/>
    <cellStyle name="Hipervínculo 290" xfId="2681" hidden="1"/>
    <cellStyle name="Hipervínculo 290" xfId="4224" hidden="1"/>
    <cellStyle name="Hipervínculo 290" xfId="5019" hidden="1"/>
    <cellStyle name="Hipervínculo 290" xfId="6249" hidden="1"/>
    <cellStyle name="Hipervínculo 290" xfId="7184" hidden="1"/>
    <cellStyle name="Hipervínculo 290" xfId="8873" hidden="1"/>
    <cellStyle name="Hipervínculo 290" xfId="9794" hidden="1"/>
    <cellStyle name="Hipervínculo 290" xfId="11067" hidden="1"/>
    <cellStyle name="Hipervínculo 290" xfId="11956" hidden="1"/>
    <cellStyle name="Hipervínculo 290" xfId="12919" hidden="1"/>
    <cellStyle name="Hipervínculo 290" xfId="13737" hidden="1"/>
    <cellStyle name="Hipervínculo 290" xfId="9631" hidden="1"/>
    <cellStyle name="Hipervínculo 290" xfId="7322" hidden="1"/>
    <cellStyle name="Hipervínculo 290" xfId="5617" hidden="1"/>
    <cellStyle name="Hipervínculo 290" xfId="3814" hidden="1"/>
    <cellStyle name="Hipervínculo 290" xfId="2542" hidden="1"/>
    <cellStyle name="Hipervínculo 290" xfId="14031" hidden="1"/>
    <cellStyle name="Hipervínculo 290" xfId="14830" hidden="1"/>
    <cellStyle name="Hipervínculo 290" xfId="15967" hidden="1"/>
    <cellStyle name="Hipervínculo 290" xfId="16749" hidden="1"/>
    <cellStyle name="Hipervínculo 290" xfId="17520" hidden="1"/>
    <cellStyle name="Hipervínculo 290" xfId="18174" hidden="1"/>
    <cellStyle name="Hipervínculo 290" xfId="14676" hidden="1"/>
    <cellStyle name="Hipervínculo 290" xfId="11556" hidden="1"/>
    <cellStyle name="Hipervínculo 290" xfId="9081" hidden="1"/>
    <cellStyle name="Hipervínculo 290" xfId="6067" hidden="1"/>
    <cellStyle name="Hipervínculo 290" xfId="3628" hidden="1"/>
    <cellStyle name="Hipervínculo 290" xfId="13423" hidden="1"/>
    <cellStyle name="Hipervínculo 290" xfId="18660" hidden="1"/>
    <cellStyle name="Hipervínculo 290" xfId="19463" hidden="1"/>
    <cellStyle name="Hipervínculo 290" xfId="19974" hidden="1"/>
    <cellStyle name="Hipervínculo 290" xfId="20570" hidden="1"/>
    <cellStyle name="Hipervínculo 290" xfId="20975" hidden="1"/>
    <cellStyle name="Hipervínculo 290" xfId="18535" hidden="1"/>
    <cellStyle name="Hipervínculo 290" xfId="15298" hidden="1"/>
    <cellStyle name="Hipervínculo 290" xfId="13261" hidden="1"/>
    <cellStyle name="Hipervínculo 290" xfId="9547" hidden="1"/>
    <cellStyle name="Hipervínculo 290" xfId="5962" hidden="1"/>
    <cellStyle name="Hipervínculo 290" xfId="17964" hidden="1"/>
    <cellStyle name="Hipervínculo 290" xfId="21259" hidden="1"/>
    <cellStyle name="Hipervínculo 290" xfId="21838" hidden="1"/>
    <cellStyle name="Hipervínculo 290" xfId="22243" hidden="1"/>
    <cellStyle name="Hipervínculo 290" xfId="22762" hidden="1"/>
    <cellStyle name="Hipervínculo 290" xfId="23167"/>
    <cellStyle name="Hipervínculo 291" xfId="1875" hidden="1"/>
    <cellStyle name="Hipervínculo 291" xfId="2639" hidden="1"/>
    <cellStyle name="Hipervínculo 291" xfId="4183" hidden="1"/>
    <cellStyle name="Hipervínculo 291" xfId="4989" hidden="1"/>
    <cellStyle name="Hipervínculo 291" xfId="6209" hidden="1"/>
    <cellStyle name="Hipervínculo 291" xfId="7142" hidden="1"/>
    <cellStyle name="Hipervínculo 291" xfId="8833" hidden="1"/>
    <cellStyle name="Hipervínculo 291" xfId="9755" hidden="1"/>
    <cellStyle name="Hipervínculo 291" xfId="11026" hidden="1"/>
    <cellStyle name="Hipervínculo 291" xfId="11916" hidden="1"/>
    <cellStyle name="Hipervínculo 291" xfId="12886" hidden="1"/>
    <cellStyle name="Hipervínculo 291" xfId="13707" hidden="1"/>
    <cellStyle name="Hipervínculo 291" xfId="9707" hidden="1"/>
    <cellStyle name="Hipervínculo 291" xfId="7404" hidden="1"/>
    <cellStyle name="Hipervínculo 291" xfId="5670" hidden="1"/>
    <cellStyle name="Hipervínculo 291" xfId="3903" hidden="1"/>
    <cellStyle name="Hipervínculo 291" xfId="2622" hidden="1"/>
    <cellStyle name="Hipervínculo 291" xfId="14002" hidden="1"/>
    <cellStyle name="Hipervínculo 291" xfId="14791" hidden="1"/>
    <cellStyle name="Hipervínculo 291" xfId="15934" hidden="1"/>
    <cellStyle name="Hipervínculo 291" xfId="16707" hidden="1"/>
    <cellStyle name="Hipervínculo 291" xfId="17496" hidden="1"/>
    <cellStyle name="Hipervínculo 291" xfId="18152" hidden="1"/>
    <cellStyle name="Hipervínculo 291" xfId="14756" hidden="1"/>
    <cellStyle name="Hipervínculo 291" xfId="11634" hidden="1"/>
    <cellStyle name="Hipervínculo 291" xfId="9205" hidden="1"/>
    <cellStyle name="Hipervínculo 291" xfId="6145" hidden="1"/>
    <cellStyle name="Hipervínculo 291" xfId="3854" hidden="1"/>
    <cellStyle name="Hipervínculo 291" xfId="13593" hidden="1"/>
    <cellStyle name="Hipervínculo 291" xfId="18628" hidden="1"/>
    <cellStyle name="Hipervínculo 291" xfId="19441" hidden="1"/>
    <cellStyle name="Hipervínculo 291" xfId="19938" hidden="1"/>
    <cellStyle name="Hipervínculo 291" xfId="20548" hidden="1"/>
    <cellStyle name="Hipervínculo 291" xfId="20953" hidden="1"/>
    <cellStyle name="Hipervínculo 291" xfId="18598" hidden="1"/>
    <cellStyle name="Hipervínculo 291" xfId="15345" hidden="1"/>
    <cellStyle name="Hipervínculo 291" xfId="13356" hidden="1"/>
    <cellStyle name="Hipervínculo 291" xfId="9633" hidden="1"/>
    <cellStyle name="Hipervínculo 291" xfId="6169" hidden="1"/>
    <cellStyle name="Hipervínculo 291" xfId="18087" hidden="1"/>
    <cellStyle name="Hipervínculo 291" xfId="21237" hidden="1"/>
    <cellStyle name="Hipervínculo 291" xfId="21816" hidden="1"/>
    <cellStyle name="Hipervínculo 291" xfId="22221" hidden="1"/>
    <cellStyle name="Hipervínculo 291" xfId="22740" hidden="1"/>
    <cellStyle name="Hipervínculo 291" xfId="23145"/>
    <cellStyle name="Hipervínculo 292" xfId="1876" hidden="1"/>
    <cellStyle name="Hipervínculo 292" xfId="2641" hidden="1"/>
    <cellStyle name="Hipervínculo 292" xfId="4185" hidden="1"/>
    <cellStyle name="Hipervínculo 292" xfId="4990" hidden="1"/>
    <cellStyle name="Hipervínculo 292" xfId="6210" hidden="1"/>
    <cellStyle name="Hipervínculo 292" xfId="7144" hidden="1"/>
    <cellStyle name="Hipervínculo 292" xfId="8835" hidden="1"/>
    <cellStyle name="Hipervínculo 292" xfId="9757" hidden="1"/>
    <cellStyle name="Hipervínculo 292" xfId="11028" hidden="1"/>
    <cellStyle name="Hipervínculo 292" xfId="11918" hidden="1"/>
    <cellStyle name="Hipervínculo 292" xfId="12888" hidden="1"/>
    <cellStyle name="Hipervínculo 292" xfId="13709" hidden="1"/>
    <cellStyle name="Hipervínculo 292" xfId="9703" hidden="1"/>
    <cellStyle name="Hipervínculo 292" xfId="7400" hidden="1"/>
    <cellStyle name="Hipervínculo 292" xfId="5668" hidden="1"/>
    <cellStyle name="Hipervínculo 292" xfId="3899" hidden="1"/>
    <cellStyle name="Hipervínculo 292" xfId="2618" hidden="1"/>
    <cellStyle name="Hipervínculo 292" xfId="14004" hidden="1"/>
    <cellStyle name="Hipervínculo 292" xfId="14792" hidden="1"/>
    <cellStyle name="Hipervínculo 292" xfId="15936" hidden="1"/>
    <cellStyle name="Hipervínculo 292" xfId="16709" hidden="1"/>
    <cellStyle name="Hipervínculo 292" xfId="17497" hidden="1"/>
    <cellStyle name="Hipervínculo 292" xfId="18153" hidden="1"/>
    <cellStyle name="Hipervínculo 292" xfId="14752" hidden="1"/>
    <cellStyle name="Hipervínculo 292" xfId="11631" hidden="1"/>
    <cellStyle name="Hipervínculo 292" xfId="9203" hidden="1"/>
    <cellStyle name="Hipervínculo 292" xfId="6142" hidden="1"/>
    <cellStyle name="Hipervínculo 292" xfId="3847" hidden="1"/>
    <cellStyle name="Hipervínculo 292" xfId="13523" hidden="1"/>
    <cellStyle name="Hipervínculo 292" xfId="18629" hidden="1"/>
    <cellStyle name="Hipervínculo 292" xfId="19442" hidden="1"/>
    <cellStyle name="Hipervínculo 292" xfId="19939" hidden="1"/>
    <cellStyle name="Hipervínculo 292" xfId="20549" hidden="1"/>
    <cellStyle name="Hipervínculo 292" xfId="20954" hidden="1"/>
    <cellStyle name="Hipervínculo 292" xfId="18595" hidden="1"/>
    <cellStyle name="Hipervínculo 292" xfId="15343" hidden="1"/>
    <cellStyle name="Hipervínculo 292" xfId="13353" hidden="1"/>
    <cellStyle name="Hipervínculo 292" xfId="9624" hidden="1"/>
    <cellStyle name="Hipervínculo 292" xfId="6162" hidden="1"/>
    <cellStyle name="Hipervínculo 292" xfId="18034" hidden="1"/>
    <cellStyle name="Hipervínculo 292" xfId="21238" hidden="1"/>
    <cellStyle name="Hipervínculo 292" xfId="21817" hidden="1"/>
    <cellStyle name="Hipervínculo 292" xfId="22222" hidden="1"/>
    <cellStyle name="Hipervínculo 292" xfId="22741" hidden="1"/>
    <cellStyle name="Hipervínculo 292" xfId="23146"/>
    <cellStyle name="Hipervínculo 293" xfId="1908" hidden="1"/>
    <cellStyle name="Hipervínculo 293" xfId="2677" hidden="1"/>
    <cellStyle name="Hipervínculo 293" xfId="4220" hidden="1"/>
    <cellStyle name="Hipervínculo 293" xfId="5016" hidden="1"/>
    <cellStyle name="Hipervínculo 293" xfId="6245" hidden="1"/>
    <cellStyle name="Hipervínculo 293" xfId="7180" hidden="1"/>
    <cellStyle name="Hipervínculo 293" xfId="8869" hidden="1"/>
    <cellStyle name="Hipervínculo 293" xfId="9790" hidden="1"/>
    <cellStyle name="Hipervínculo 293" xfId="11063" hidden="1"/>
    <cellStyle name="Hipervínculo 293" xfId="11953" hidden="1"/>
    <cellStyle name="Hipervínculo 293" xfId="12917" hidden="1"/>
    <cellStyle name="Hipervínculo 293" xfId="13735" hidden="1"/>
    <cellStyle name="Hipervínculo 293" xfId="9638" hidden="1"/>
    <cellStyle name="Hipervínculo 293" xfId="7329" hidden="1"/>
    <cellStyle name="Hipervínculo 293" xfId="5622" hidden="1"/>
    <cellStyle name="Hipervínculo 293" xfId="3820" hidden="1"/>
    <cellStyle name="Hipervínculo 293" xfId="2550" hidden="1"/>
    <cellStyle name="Hipervínculo 293" xfId="14029" hidden="1"/>
    <cellStyle name="Hipervínculo 293" xfId="14826" hidden="1"/>
    <cellStyle name="Hipervínculo 293" xfId="15965" hidden="1"/>
    <cellStyle name="Hipervínculo 293" xfId="16745" hidden="1"/>
    <cellStyle name="Hipervínculo 293" xfId="17519" hidden="1"/>
    <cellStyle name="Hipervínculo 293" xfId="18173" hidden="1"/>
    <cellStyle name="Hipervínculo 293" xfId="14682" hidden="1"/>
    <cellStyle name="Hipervínculo 293" xfId="11561" hidden="1"/>
    <cellStyle name="Hipervínculo 293" xfId="9099" hidden="1"/>
    <cellStyle name="Hipervínculo 293" xfId="6074" hidden="1"/>
    <cellStyle name="Hipervínculo 293" xfId="3639" hidden="1"/>
    <cellStyle name="Hipervínculo 293" xfId="13302" hidden="1"/>
    <cellStyle name="Hipervínculo 293" xfId="18658" hidden="1"/>
    <cellStyle name="Hipervínculo 293" xfId="19462" hidden="1"/>
    <cellStyle name="Hipervínculo 293" xfId="19971" hidden="1"/>
    <cellStyle name="Hipervínculo 293" xfId="20569" hidden="1"/>
    <cellStyle name="Hipervínculo 293" xfId="20974" hidden="1"/>
    <cellStyle name="Hipervínculo 293" xfId="18539" hidden="1"/>
    <cellStyle name="Hipervínculo 293" xfId="15300" hidden="1"/>
    <cellStyle name="Hipervínculo 293" xfId="13265" hidden="1"/>
    <cellStyle name="Hipervínculo 293" xfId="9551" hidden="1"/>
    <cellStyle name="Hipervínculo 293" xfId="5991" hidden="1"/>
    <cellStyle name="Hipervínculo 293" xfId="17867" hidden="1"/>
    <cellStyle name="Hipervínculo 293" xfId="21258" hidden="1"/>
    <cellStyle name="Hipervínculo 293" xfId="21837" hidden="1"/>
    <cellStyle name="Hipervínculo 293" xfId="22242" hidden="1"/>
    <cellStyle name="Hipervínculo 293" xfId="22761" hidden="1"/>
    <cellStyle name="Hipervínculo 293" xfId="23166"/>
    <cellStyle name="Hipervínculo 294" xfId="1718" hidden="1"/>
    <cellStyle name="Hipervínculo 294" xfId="1459" hidden="1"/>
    <cellStyle name="Hipervínculo 294" xfId="4012" hidden="1"/>
    <cellStyle name="Hipervínculo 294" xfId="3677" hidden="1"/>
    <cellStyle name="Hipervínculo 294" xfId="6049" hidden="1"/>
    <cellStyle name="Hipervínculo 294" xfId="5718" hidden="1"/>
    <cellStyle name="Hipervínculo 294" xfId="8670" hidden="1"/>
    <cellStyle name="Hipervínculo 294" xfId="8345" hidden="1"/>
    <cellStyle name="Hipervínculo 294" xfId="10863" hidden="1"/>
    <cellStyle name="Hipervínculo 294" xfId="10536" hidden="1"/>
    <cellStyle name="Hipervínculo 294" xfId="12761" hidden="1"/>
    <cellStyle name="Hipervínculo 294" xfId="12522" hidden="1"/>
    <cellStyle name="Hipervínculo 294" xfId="11974" hidden="1"/>
    <cellStyle name="Hipervínculo 294" xfId="7573" hidden="1"/>
    <cellStyle name="Hipervínculo 294" xfId="7973" hidden="1"/>
    <cellStyle name="Hipervínculo 294" xfId="4244" hidden="1"/>
    <cellStyle name="Hipervínculo 294" xfId="4752" hidden="1"/>
    <cellStyle name="Hipervínculo 294" xfId="74" hidden="1"/>
    <cellStyle name="Hipervínculo 294" xfId="795" hidden="1"/>
    <cellStyle name="Hipervínculo 294" xfId="15799" hidden="1"/>
    <cellStyle name="Hipervínculo 294" xfId="15499" hidden="1"/>
    <cellStyle name="Hipervínculo 294" xfId="17376" hidden="1"/>
    <cellStyle name="Hipervínculo 294" xfId="17132" hidden="1"/>
    <cellStyle name="Hipervínculo 294" xfId="16781" hidden="1"/>
    <cellStyle name="Hipervínculo 294" xfId="12179" hidden="1"/>
    <cellStyle name="Hipervínculo 294" xfId="12460" hidden="1"/>
    <cellStyle name="Hipervínculo 294" xfId="6605" hidden="1"/>
    <cellStyle name="Hipervínculo 294" xfId="7484" hidden="1"/>
    <cellStyle name="Hipervínculo 294" xfId="112" hidden="1"/>
    <cellStyle name="Hipervínculo 294" xfId="1027" hidden="1"/>
    <cellStyle name="Hipervínculo 294" xfId="19351" hidden="1"/>
    <cellStyle name="Hipervínculo 294" xfId="19105" hidden="1"/>
    <cellStyle name="Hipervínculo 294" xfId="20458" hidden="1"/>
    <cellStyle name="Hipervínculo 294" xfId="20255" hidden="1"/>
    <cellStyle name="Hipervínculo 294" xfId="20003" hidden="1"/>
    <cellStyle name="Hipervínculo 294" xfId="15843" hidden="1"/>
    <cellStyle name="Hipervínculo 294" xfId="16839" hidden="1"/>
    <cellStyle name="Hipervínculo 294" xfId="10204" hidden="1"/>
    <cellStyle name="Hipervínculo 294" xfId="11474" hidden="1"/>
    <cellStyle name="Hipervínculo 294" xfId="184" hidden="1"/>
    <cellStyle name="Hipervínculo 294" xfId="1328" hidden="1"/>
    <cellStyle name="Hipervínculo 294" xfId="21726" hidden="1"/>
    <cellStyle name="Hipervínculo 294" xfId="21523" hidden="1"/>
    <cellStyle name="Hipervínculo 294" xfId="22650" hidden="1"/>
    <cellStyle name="Hipervínculo 294" xfId="22447"/>
    <cellStyle name="Hipervínculo 295" xfId="1874" hidden="1"/>
    <cellStyle name="Hipervínculo 295" xfId="2638" hidden="1"/>
    <cellStyle name="Hipervínculo 295" xfId="4182" hidden="1"/>
    <cellStyle name="Hipervínculo 295" xfId="4988" hidden="1"/>
    <cellStyle name="Hipervínculo 295" xfId="6208" hidden="1"/>
    <cellStyle name="Hipervínculo 295" xfId="7141" hidden="1"/>
    <cellStyle name="Hipervínculo 295" xfId="8832" hidden="1"/>
    <cellStyle name="Hipervínculo 295" xfId="9754" hidden="1"/>
    <cellStyle name="Hipervínculo 295" xfId="11025" hidden="1"/>
    <cellStyle name="Hipervínculo 295" xfId="11915" hidden="1"/>
    <cellStyle name="Hipervínculo 295" xfId="12885" hidden="1"/>
    <cellStyle name="Hipervínculo 295" xfId="13706" hidden="1"/>
    <cellStyle name="Hipervínculo 295" xfId="9709" hidden="1"/>
    <cellStyle name="Hipervínculo 295" xfId="7406" hidden="1"/>
    <cellStyle name="Hipervínculo 295" xfId="5671" hidden="1"/>
    <cellStyle name="Hipervínculo 295" xfId="3905" hidden="1"/>
    <cellStyle name="Hipervínculo 295" xfId="2624" hidden="1"/>
    <cellStyle name="Hipervínculo 295" xfId="14001" hidden="1"/>
    <cellStyle name="Hipervínculo 295" xfId="14790" hidden="1"/>
    <cellStyle name="Hipervínculo 295" xfId="15933" hidden="1"/>
    <cellStyle name="Hipervínculo 295" xfId="16706" hidden="1"/>
    <cellStyle name="Hipervínculo 295" xfId="17495" hidden="1"/>
    <cellStyle name="Hipervínculo 295" xfId="18151" hidden="1"/>
    <cellStyle name="Hipervínculo 295" xfId="14758" hidden="1"/>
    <cellStyle name="Hipervínculo 295" xfId="11637" hidden="1"/>
    <cellStyle name="Hipervínculo 295" xfId="9206" hidden="1"/>
    <cellStyle name="Hipervínculo 295" xfId="6147" hidden="1"/>
    <cellStyle name="Hipervínculo 295" xfId="3858" hidden="1"/>
    <cellStyle name="Hipervínculo 295" xfId="13431" hidden="1"/>
    <cellStyle name="Hipervínculo 295" xfId="18627" hidden="1"/>
    <cellStyle name="Hipervínculo 295" xfId="19440" hidden="1"/>
    <cellStyle name="Hipervínculo 295" xfId="19937" hidden="1"/>
    <cellStyle name="Hipervínculo 295" xfId="20547" hidden="1"/>
    <cellStyle name="Hipervínculo 295" xfId="20952" hidden="1"/>
    <cellStyle name="Hipervínculo 295" xfId="18600" hidden="1"/>
    <cellStyle name="Hipervínculo 295" xfId="15346" hidden="1"/>
    <cellStyle name="Hipervínculo 295" xfId="13358" hidden="1"/>
    <cellStyle name="Hipervínculo 295" xfId="9635" hidden="1"/>
    <cellStyle name="Hipervínculo 295" xfId="6173" hidden="1"/>
    <cellStyle name="Hipervínculo 295" xfId="17971" hidden="1"/>
    <cellStyle name="Hipervínculo 295" xfId="21236" hidden="1"/>
    <cellStyle name="Hipervínculo 295" xfId="21815" hidden="1"/>
    <cellStyle name="Hipervínculo 295" xfId="22220" hidden="1"/>
    <cellStyle name="Hipervínculo 295" xfId="22739" hidden="1"/>
    <cellStyle name="Hipervínculo 295" xfId="23144"/>
    <cellStyle name="Hipervínculo 296" xfId="1991" hidden="1"/>
    <cellStyle name="Hipervínculo 296" xfId="2774" hidden="1"/>
    <cellStyle name="Hipervínculo 296" xfId="4320" hidden="1"/>
    <cellStyle name="Hipervínculo 296" xfId="5100" hidden="1"/>
    <cellStyle name="Hipervínculo 296" xfId="6339" hidden="1"/>
    <cellStyle name="Hipervínculo 296" xfId="7274" hidden="1"/>
    <cellStyle name="Hipervínculo 296" xfId="8970" hidden="1"/>
    <cellStyle name="Hipervínculo 296" xfId="9885" hidden="1"/>
    <cellStyle name="Hipervínculo 296" xfId="11158" hidden="1"/>
    <cellStyle name="Hipervínculo 296" xfId="12046" hidden="1"/>
    <cellStyle name="Hipervínculo 296" xfId="12995" hidden="1"/>
    <cellStyle name="Hipervínculo 296" xfId="13803" hidden="1"/>
    <cellStyle name="Hipervínculo 296" xfId="9536" hidden="1"/>
    <cellStyle name="Hipervínculo 296" xfId="7135" hidden="1"/>
    <cellStyle name="Hipervínculo 296" xfId="5505" hidden="1"/>
    <cellStyle name="Hipervínculo 296" xfId="3591" hidden="1"/>
    <cellStyle name="Hipervínculo 296" xfId="2421" hidden="1"/>
    <cellStyle name="Hipervínculo 296" xfId="14123" hidden="1"/>
    <cellStyle name="Hipervínculo 296" xfId="14923" hidden="1"/>
    <cellStyle name="Hipervínculo 296" xfId="16042" hidden="1"/>
    <cellStyle name="Hipervínculo 296" xfId="16845" hidden="1"/>
    <cellStyle name="Hipervínculo 296" xfId="17594" hidden="1"/>
    <cellStyle name="Hipervínculo 296" xfId="18241" hidden="1"/>
    <cellStyle name="Hipervínculo 296" xfId="14574" hidden="1"/>
    <cellStyle name="Hipervínculo 296" xfId="11247" hidden="1"/>
    <cellStyle name="Hipervínculo 296" xfId="8712" hidden="1"/>
    <cellStyle name="Hipervínculo 296" xfId="5662" hidden="1"/>
    <cellStyle name="Hipervínculo 296" xfId="3405" hidden="1"/>
    <cellStyle name="Hipervínculo 296" xfId="13408" hidden="1"/>
    <cellStyle name="Hipervínculo 296" xfId="18735" hidden="1"/>
    <cellStyle name="Hipervínculo 296" xfId="19514" hidden="1"/>
    <cellStyle name="Hipervínculo 296" xfId="20057" hidden="1"/>
    <cellStyle name="Hipervínculo 296" xfId="20621" hidden="1"/>
    <cellStyle name="Hipervínculo 296" xfId="21026" hidden="1"/>
    <cellStyle name="Hipervínculo 296" xfId="18459" hidden="1"/>
    <cellStyle name="Hipervínculo 296" xfId="15192" hidden="1"/>
    <cellStyle name="Hipervínculo 296" xfId="13053" hidden="1"/>
    <cellStyle name="Hipervínculo 296" xfId="9247" hidden="1"/>
    <cellStyle name="Hipervínculo 296" xfId="5390" hidden="1"/>
    <cellStyle name="Hipervínculo 296" xfId="17952" hidden="1"/>
    <cellStyle name="Hipervínculo 296" xfId="21310" hidden="1"/>
    <cellStyle name="Hipervínculo 296" xfId="21889" hidden="1"/>
    <cellStyle name="Hipervínculo 296" xfId="22294" hidden="1"/>
    <cellStyle name="Hipervínculo 296" xfId="22813" hidden="1"/>
    <cellStyle name="Hipervínculo 296" xfId="23218"/>
    <cellStyle name="Hipervínculo 297" xfId="1904" hidden="1"/>
    <cellStyle name="Hipervínculo 297" xfId="2673" hidden="1"/>
    <cellStyle name="Hipervínculo 297" xfId="4217" hidden="1"/>
    <cellStyle name="Hipervínculo 297" xfId="5014" hidden="1"/>
    <cellStyle name="Hipervínculo 297" xfId="6242" hidden="1"/>
    <cellStyle name="Hipervínculo 297" xfId="7176" hidden="1"/>
    <cellStyle name="Hipervínculo 297" xfId="8865" hidden="1"/>
    <cellStyle name="Hipervínculo 297" xfId="9787" hidden="1"/>
    <cellStyle name="Hipervínculo 297" xfId="11059" hidden="1"/>
    <cellStyle name="Hipervínculo 297" xfId="11949" hidden="1"/>
    <cellStyle name="Hipervínculo 297" xfId="12914" hidden="1"/>
    <cellStyle name="Hipervínculo 297" xfId="13732" hidden="1"/>
    <cellStyle name="Hipervínculo 297" xfId="9645" hidden="1"/>
    <cellStyle name="Hipervínculo 297" xfId="7335" hidden="1"/>
    <cellStyle name="Hipervínculo 297" xfId="5625" hidden="1"/>
    <cellStyle name="Hipervínculo 297" xfId="3824" hidden="1"/>
    <cellStyle name="Hipervínculo 297" xfId="2556" hidden="1"/>
    <cellStyle name="Hipervínculo 297" xfId="14028" hidden="1"/>
    <cellStyle name="Hipervínculo 297" xfId="14822" hidden="1"/>
    <cellStyle name="Hipervínculo 297" xfId="15963" hidden="1"/>
    <cellStyle name="Hipervínculo 297" xfId="16742" hidden="1"/>
    <cellStyle name="Hipervínculo 297" xfId="17518" hidden="1"/>
    <cellStyle name="Hipervínculo 297" xfId="18172" hidden="1"/>
    <cellStyle name="Hipervínculo 297" xfId="14690" hidden="1"/>
    <cellStyle name="Hipervínculo 297" xfId="11567" hidden="1"/>
    <cellStyle name="Hipervínculo 297" xfId="9106" hidden="1"/>
    <cellStyle name="Hipervínculo 297" xfId="6083" hidden="1"/>
    <cellStyle name="Hipervínculo 297" xfId="3647" hidden="1"/>
    <cellStyle name="Hipervínculo 297" xfId="13293" hidden="1"/>
    <cellStyle name="Hipervínculo 297" xfId="18655" hidden="1"/>
    <cellStyle name="Hipervínculo 297" xfId="19461" hidden="1"/>
    <cellStyle name="Hipervínculo 297" xfId="19968" hidden="1"/>
    <cellStyle name="Hipervínculo 297" xfId="20568" hidden="1"/>
    <cellStyle name="Hipervínculo 297" xfId="20973" hidden="1"/>
    <cellStyle name="Hipervínculo 297" xfId="18544" hidden="1"/>
    <cellStyle name="Hipervínculo 297" xfId="15305" hidden="1"/>
    <cellStyle name="Hipervínculo 297" xfId="13272" hidden="1"/>
    <cellStyle name="Hipervínculo 297" xfId="9556" hidden="1"/>
    <cellStyle name="Hipervínculo 297" xfId="6030" hidden="1"/>
    <cellStyle name="Hipervínculo 297" xfId="17861" hidden="1"/>
    <cellStyle name="Hipervínculo 297" xfId="21257" hidden="1"/>
    <cellStyle name="Hipervínculo 297" xfId="21836" hidden="1"/>
    <cellStyle name="Hipervínculo 297" xfId="22241" hidden="1"/>
    <cellStyle name="Hipervínculo 297" xfId="22760" hidden="1"/>
    <cellStyle name="Hipervínculo 297" xfId="23165"/>
    <cellStyle name="Hipervínculo 298" xfId="1903" hidden="1"/>
    <cellStyle name="Hipervínculo 298" xfId="2672" hidden="1"/>
    <cellStyle name="Hipervínculo 298" xfId="4216" hidden="1"/>
    <cellStyle name="Hipervínculo 298" xfId="5013" hidden="1"/>
    <cellStyle name="Hipervínculo 298" xfId="6241" hidden="1"/>
    <cellStyle name="Hipervínculo 298" xfId="7175" hidden="1"/>
    <cellStyle name="Hipervínculo 298" xfId="8864" hidden="1"/>
    <cellStyle name="Hipervínculo 298" xfId="9786" hidden="1"/>
    <cellStyle name="Hipervínculo 298" xfId="11058" hidden="1"/>
    <cellStyle name="Hipervínculo 298" xfId="11948" hidden="1"/>
    <cellStyle name="Hipervínculo 298" xfId="12913" hidden="1"/>
    <cellStyle name="Hipervínculo 298" xfId="13731" hidden="1"/>
    <cellStyle name="Hipervínculo 298" xfId="9647" hidden="1"/>
    <cellStyle name="Hipervínculo 298" xfId="7337" hidden="1"/>
    <cellStyle name="Hipervínculo 298" xfId="5626" hidden="1"/>
    <cellStyle name="Hipervínculo 298" xfId="3826" hidden="1"/>
    <cellStyle name="Hipervínculo 298" xfId="2558" hidden="1"/>
    <cellStyle name="Hipervínculo 298" xfId="14027" hidden="1"/>
    <cellStyle name="Hipervínculo 298" xfId="14821" hidden="1"/>
    <cellStyle name="Hipervínculo 298" xfId="15962" hidden="1"/>
    <cellStyle name="Hipervínculo 298" xfId="16741" hidden="1"/>
    <cellStyle name="Hipervínculo 298" xfId="17517" hidden="1"/>
    <cellStyle name="Hipervínculo 298" xfId="18171" hidden="1"/>
    <cellStyle name="Hipervínculo 298" xfId="14692" hidden="1"/>
    <cellStyle name="Hipervínculo 298" xfId="11570" hidden="1"/>
    <cellStyle name="Hipervínculo 298" xfId="9108" hidden="1"/>
    <cellStyle name="Hipervínculo 298" xfId="6085" hidden="1"/>
    <cellStyle name="Hipervínculo 298" xfId="3652" hidden="1"/>
    <cellStyle name="Hipervínculo 298" xfId="13289" hidden="1"/>
    <cellStyle name="Hipervínculo 298" xfId="18654" hidden="1"/>
    <cellStyle name="Hipervínculo 298" xfId="19460" hidden="1"/>
    <cellStyle name="Hipervínculo 298" xfId="19967" hidden="1"/>
    <cellStyle name="Hipervínculo 298" xfId="20567" hidden="1"/>
    <cellStyle name="Hipervínculo 298" xfId="20972" hidden="1"/>
    <cellStyle name="Hipervínculo 298" xfId="18546" hidden="1"/>
    <cellStyle name="Hipervínculo 298" xfId="15306" hidden="1"/>
    <cellStyle name="Hipervínculo 298" xfId="13273" hidden="1"/>
    <cellStyle name="Hipervínculo 298" xfId="9558" hidden="1"/>
    <cellStyle name="Hipervínculo 298" xfId="6034" hidden="1"/>
    <cellStyle name="Hipervínculo 298" xfId="17857" hidden="1"/>
    <cellStyle name="Hipervínculo 298" xfId="21256" hidden="1"/>
    <cellStyle name="Hipervínculo 298" xfId="21835" hidden="1"/>
    <cellStyle name="Hipervínculo 298" xfId="22240" hidden="1"/>
    <cellStyle name="Hipervínculo 298" xfId="22759" hidden="1"/>
    <cellStyle name="Hipervínculo 298" xfId="23164"/>
    <cellStyle name="Hipervínculo 299" xfId="1902" hidden="1"/>
    <cellStyle name="Hipervínculo 299" xfId="2670" hidden="1"/>
    <cellStyle name="Hipervínculo 299" xfId="4214" hidden="1"/>
    <cellStyle name="Hipervínculo 299" xfId="5011" hidden="1"/>
    <cellStyle name="Hipervínculo 299" xfId="6239" hidden="1"/>
    <cellStyle name="Hipervínculo 299" xfId="7173" hidden="1"/>
    <cellStyle name="Hipervínculo 299" xfId="8862" hidden="1"/>
    <cellStyle name="Hipervínculo 299" xfId="9784" hidden="1"/>
    <cellStyle name="Hipervínculo 299" xfId="11056" hidden="1"/>
    <cellStyle name="Hipervínculo 299" xfId="11946" hidden="1"/>
    <cellStyle name="Hipervínculo 299" xfId="12912" hidden="1"/>
    <cellStyle name="Hipervínculo 299" xfId="13730" hidden="1"/>
    <cellStyle name="Hipervínculo 299" xfId="9649" hidden="1"/>
    <cellStyle name="Hipervínculo 299" xfId="7341" hidden="1"/>
    <cellStyle name="Hipervínculo 299" xfId="5628" hidden="1"/>
    <cellStyle name="Hipervínculo 299" xfId="3831" hidden="1"/>
    <cellStyle name="Hipervínculo 299" xfId="2562" hidden="1"/>
    <cellStyle name="Hipervínculo 299" xfId="14026" hidden="1"/>
    <cellStyle name="Hipervínculo 299" xfId="14819" hidden="1"/>
    <cellStyle name="Hipervínculo 299" xfId="15961" hidden="1"/>
    <cellStyle name="Hipervínculo 299" xfId="16739" hidden="1"/>
    <cellStyle name="Hipervínculo 299" xfId="17516" hidden="1"/>
    <cellStyle name="Hipervínculo 299" xfId="18170" hidden="1"/>
    <cellStyle name="Hipervínculo 299" xfId="14696" hidden="1"/>
    <cellStyle name="Hipervínculo 299" xfId="11573" hidden="1"/>
    <cellStyle name="Hipervínculo 299" xfId="9111" hidden="1"/>
    <cellStyle name="Hipervínculo 299" xfId="6089" hidden="1"/>
    <cellStyle name="Hipervínculo 299" xfId="3663" hidden="1"/>
    <cellStyle name="Hipervínculo 299" xfId="13283" hidden="1"/>
    <cellStyle name="Hipervínculo 299" xfId="18653" hidden="1"/>
    <cellStyle name="Hipervínculo 299" xfId="19459" hidden="1"/>
    <cellStyle name="Hipervínculo 299" xfId="19965" hidden="1"/>
    <cellStyle name="Hipervínculo 299" xfId="20566" hidden="1"/>
    <cellStyle name="Hipervínculo 299" xfId="20971" hidden="1"/>
    <cellStyle name="Hipervínculo 299" xfId="18549" hidden="1"/>
    <cellStyle name="Hipervínculo 299" xfId="15308" hidden="1"/>
    <cellStyle name="Hipervínculo 299" xfId="13275" hidden="1"/>
    <cellStyle name="Hipervínculo 299" xfId="9561" hidden="1"/>
    <cellStyle name="Hipervínculo 299" xfId="6041" hidden="1"/>
    <cellStyle name="Hipervínculo 299" xfId="17854" hidden="1"/>
    <cellStyle name="Hipervínculo 299" xfId="21255" hidden="1"/>
    <cellStyle name="Hipervínculo 299" xfId="21834" hidden="1"/>
    <cellStyle name="Hipervínculo 299" xfId="22239" hidden="1"/>
    <cellStyle name="Hipervínculo 299" xfId="22758" hidden="1"/>
    <cellStyle name="Hipervínculo 299" xfId="23163"/>
    <cellStyle name="Hipervínculo 3" xfId="305"/>
    <cellStyle name="Hipervínculo 30" xfId="560" hidden="1"/>
    <cellStyle name="Hipervínculo 30" xfId="1548" hidden="1"/>
    <cellStyle name="Hipervínculo 30" xfId="2152" hidden="1"/>
    <cellStyle name="Hipervínculo 30" xfId="2241" hidden="1"/>
    <cellStyle name="Hipervínculo 30" xfId="3065" hidden="1"/>
    <cellStyle name="Hipervínculo 30" xfId="3782" hidden="1"/>
    <cellStyle name="Hipervínculo 30" xfId="4519" hidden="1"/>
    <cellStyle name="Hipervínculo 30" xfId="4660" hidden="1"/>
    <cellStyle name="Hipervínculo 30" xfId="3131" hidden="1"/>
    <cellStyle name="Hipervínculo 30" xfId="5823" hidden="1"/>
    <cellStyle name="Hipervínculo 30" xfId="6547" hidden="1"/>
    <cellStyle name="Hipervínculo 30" xfId="6711" hidden="1"/>
    <cellStyle name="Hipervínculo 30" xfId="7727" hidden="1"/>
    <cellStyle name="Hipervínculo 30" xfId="8450" hidden="1"/>
    <cellStyle name="Hipervínculo 30" xfId="9181" hidden="1"/>
    <cellStyle name="Hipervínculo 30" xfId="9340" hidden="1"/>
    <cellStyle name="Hipervínculo 30" xfId="7911" hidden="1"/>
    <cellStyle name="Hipervínculo 30" xfId="10643" hidden="1"/>
    <cellStyle name="Hipervínculo 30" xfId="11371" hidden="1"/>
    <cellStyle name="Hipervínculo 30" xfId="11538" hidden="1"/>
    <cellStyle name="Hipervínculo 30" xfId="8139" hidden="1"/>
    <cellStyle name="Hipervínculo 30" xfId="12606" hidden="1"/>
    <cellStyle name="Hipervínculo 30" xfId="13175" hidden="1"/>
    <cellStyle name="Hipervínculo 30" xfId="13326" hidden="1"/>
    <cellStyle name="Hipervínculo 30" xfId="11779" hidden="1"/>
    <cellStyle name="Hipervínculo 30" xfId="10540" hidden="1"/>
    <cellStyle name="Hipervínculo 30" xfId="10311" hidden="1"/>
    <cellStyle name="Hipervínculo 30" xfId="8914" hidden="1"/>
    <cellStyle name="Hipervínculo 30" xfId="7846" hidden="1"/>
    <cellStyle name="Hipervínculo 30" xfId="6841" hidden="1"/>
    <cellStyle name="Hipervínculo 30" xfId="6621" hidden="1"/>
    <cellStyle name="Hipervínculo 30" xfId="8714" hidden="1"/>
    <cellStyle name="Hipervínculo 30" xfId="4620" hidden="1"/>
    <cellStyle name="Hipervínculo 30" xfId="3359" hidden="1"/>
    <cellStyle name="Hipervínculo 30" xfId="3186" hidden="1"/>
    <cellStyle name="Hipervínculo 30" xfId="1771" hidden="1"/>
    <cellStyle name="Hipervínculo 30" xfId="694" hidden="1"/>
    <cellStyle name="Hipervínculo 30" xfId="14313" hidden="1"/>
    <cellStyle name="Hipervínculo 30" xfId="14417" hidden="1"/>
    <cellStyle name="Hipervínculo 30" xfId="1411" hidden="1"/>
    <cellStyle name="Hipervínculo 30" xfId="15604" hidden="1"/>
    <cellStyle name="Hipervínculo 30" xfId="16227" hidden="1"/>
    <cellStyle name="Hipervínculo 30" xfId="16356" hidden="1"/>
    <cellStyle name="Hipervínculo 30" xfId="1068" hidden="1"/>
    <cellStyle name="Hipervínculo 30" xfId="17216" hidden="1"/>
    <cellStyle name="Hipervínculo 30" xfId="17779" hidden="1"/>
    <cellStyle name="Hipervínculo 30" xfId="17880" hidden="1"/>
    <cellStyle name="Hipervínculo 30" xfId="16572" hidden="1"/>
    <cellStyle name="Hipervínculo 30" xfId="15527" hidden="1"/>
    <cellStyle name="Hipervínculo 30" xfId="15321" hidden="1"/>
    <cellStyle name="Hipervínculo 30" xfId="14082" hidden="1"/>
    <cellStyle name="Hipervínculo 30" xfId="12358" hidden="1"/>
    <cellStyle name="Hipervínculo 30" xfId="10388" hidden="1"/>
    <cellStyle name="Hipervínculo 30" xfId="10177" hidden="1"/>
    <cellStyle name="Hipervínculo 30" xfId="13844" hidden="1"/>
    <cellStyle name="Hipervínculo 30" xfId="7129" hidden="1"/>
    <cellStyle name="Hipervínculo 30" xfId="5292" hidden="1"/>
    <cellStyle name="Hipervínculo 30" xfId="5052" hidden="1"/>
    <cellStyle name="Hipervínculo 30" xfId="2434" hidden="1"/>
    <cellStyle name="Hipervínculo 30" xfId="930" hidden="1"/>
    <cellStyle name="Hipervínculo 30" xfId="11342" hidden="1"/>
    <cellStyle name="Hipervínculo 30" xfId="13551" hidden="1"/>
    <cellStyle name="Hipervínculo 30" xfId="2182" hidden="1"/>
    <cellStyle name="Hipervínculo 30" xfId="19205" hidden="1"/>
    <cellStyle name="Hipervínculo 30" xfId="19638" hidden="1"/>
    <cellStyle name="Hipervínculo 30" xfId="19696" hidden="1"/>
    <cellStyle name="Hipervínculo 30" xfId="1387" hidden="1"/>
    <cellStyle name="Hipervínculo 30" xfId="20330" hidden="1"/>
    <cellStyle name="Hipervínculo 30" xfId="20745" hidden="1"/>
    <cellStyle name="Hipervínculo 30" xfId="20803" hidden="1"/>
    <cellStyle name="Hipervínculo 30" xfId="19819" hidden="1"/>
    <cellStyle name="Hipervínculo 30" xfId="19132" hidden="1"/>
    <cellStyle name="Hipervínculo 30" xfId="18991" hidden="1"/>
    <cellStyle name="Hipervínculo 30" xfId="17583" hidden="1"/>
    <cellStyle name="Hipervínculo 30" xfId="16445" hidden="1"/>
    <cellStyle name="Hipervínculo 30" xfId="14686" hidden="1"/>
    <cellStyle name="Hipervínculo 30" xfId="14374" hidden="1"/>
    <cellStyle name="Hipervínculo 30" xfId="17435" hidden="1"/>
    <cellStyle name="Hipervínculo 30" xfId="11040" hidden="1"/>
    <cellStyle name="Hipervínculo 30" xfId="8190" hidden="1"/>
    <cellStyle name="Hipervínculo 30" xfId="8117" hidden="1"/>
    <cellStyle name="Hipervínculo 30" xfId="3502" hidden="1"/>
    <cellStyle name="Hipervínculo 30" xfId="1163" hidden="1"/>
    <cellStyle name="Hipervínculo 30" xfId="16207" hidden="1"/>
    <cellStyle name="Hipervínculo 30" xfId="18050" hidden="1"/>
    <cellStyle name="Hipervínculo 30" xfId="2970" hidden="1"/>
    <cellStyle name="Hipervínculo 30" xfId="21598" hidden="1"/>
    <cellStyle name="Hipervínculo 30" xfId="22013" hidden="1"/>
    <cellStyle name="Hipervínculo 30" xfId="22071" hidden="1"/>
    <cellStyle name="Hipervínculo 30" xfId="2183" hidden="1"/>
    <cellStyle name="Hipervínculo 30" xfId="22522" hidden="1"/>
    <cellStyle name="Hipervínculo 30" xfId="22937" hidden="1"/>
    <cellStyle name="Hipervínculo 30" xfId="22995"/>
    <cellStyle name="Hipervínculo 300" xfId="1901" hidden="1"/>
    <cellStyle name="Hipervínculo 300" xfId="2669" hidden="1"/>
    <cellStyle name="Hipervínculo 300" xfId="4213" hidden="1"/>
    <cellStyle name="Hipervínculo 300" xfId="5010" hidden="1"/>
    <cellStyle name="Hipervínculo 300" xfId="6238" hidden="1"/>
    <cellStyle name="Hipervínculo 300" xfId="7172" hidden="1"/>
    <cellStyle name="Hipervínculo 300" xfId="8861" hidden="1"/>
    <cellStyle name="Hipervínculo 300" xfId="9783" hidden="1"/>
    <cellStyle name="Hipervínculo 300" xfId="11055" hidden="1"/>
    <cellStyle name="Hipervínculo 300" xfId="11945" hidden="1"/>
    <cellStyle name="Hipervínculo 300" xfId="12911" hidden="1"/>
    <cellStyle name="Hipervínculo 300" xfId="13729" hidden="1"/>
    <cellStyle name="Hipervínculo 300" xfId="9651" hidden="1"/>
    <cellStyle name="Hipervínculo 300" xfId="7343" hidden="1"/>
    <cellStyle name="Hipervínculo 300" xfId="5631" hidden="1"/>
    <cellStyle name="Hipervínculo 300" xfId="3832" hidden="1"/>
    <cellStyle name="Hipervínculo 300" xfId="2564" hidden="1"/>
    <cellStyle name="Hipervínculo 300" xfId="14025" hidden="1"/>
    <cellStyle name="Hipervínculo 300" xfId="14818" hidden="1"/>
    <cellStyle name="Hipervínculo 300" xfId="15960" hidden="1"/>
    <cellStyle name="Hipervínculo 300" xfId="16738" hidden="1"/>
    <cellStyle name="Hipervínculo 300" xfId="17515" hidden="1"/>
    <cellStyle name="Hipervínculo 300" xfId="18169" hidden="1"/>
    <cellStyle name="Hipervínculo 300" xfId="14698" hidden="1"/>
    <cellStyle name="Hipervínculo 300" xfId="11576" hidden="1"/>
    <cellStyle name="Hipervínculo 300" xfId="9113" hidden="1"/>
    <cellStyle name="Hipervínculo 300" xfId="6091" hidden="1"/>
    <cellStyle name="Hipervínculo 300" xfId="3674" hidden="1"/>
    <cellStyle name="Hipervínculo 300" xfId="13373" hidden="1"/>
    <cellStyle name="Hipervínculo 300" xfId="18652" hidden="1"/>
    <cellStyle name="Hipervínculo 300" xfId="19458" hidden="1"/>
    <cellStyle name="Hipervínculo 300" xfId="19964" hidden="1"/>
    <cellStyle name="Hipervínculo 300" xfId="20565" hidden="1"/>
    <cellStyle name="Hipervínculo 300" xfId="20970" hidden="1"/>
    <cellStyle name="Hipervínculo 300" xfId="18551" hidden="1"/>
    <cellStyle name="Hipervínculo 300" xfId="15309" hidden="1"/>
    <cellStyle name="Hipervínculo 300" xfId="13278" hidden="1"/>
    <cellStyle name="Hipervínculo 300" xfId="9564" hidden="1"/>
    <cellStyle name="Hipervínculo 300" xfId="6045" hidden="1"/>
    <cellStyle name="Hipervínculo 300" xfId="17919" hidden="1"/>
    <cellStyle name="Hipervínculo 300" xfId="21254" hidden="1"/>
    <cellStyle name="Hipervínculo 300" xfId="21833" hidden="1"/>
    <cellStyle name="Hipervínculo 300" xfId="22238" hidden="1"/>
    <cellStyle name="Hipervínculo 300" xfId="22757" hidden="1"/>
    <cellStyle name="Hipervínculo 300" xfId="23162"/>
    <cellStyle name="Hipervínculo 301" xfId="1900" hidden="1"/>
    <cellStyle name="Hipervínculo 301" xfId="2668" hidden="1"/>
    <cellStyle name="Hipervínculo 301" xfId="4212" hidden="1"/>
    <cellStyle name="Hipervínculo 301" xfId="5009" hidden="1"/>
    <cellStyle name="Hipervínculo 301" xfId="6237" hidden="1"/>
    <cellStyle name="Hipervínculo 301" xfId="7171" hidden="1"/>
    <cellStyle name="Hipervínculo 301" xfId="8860" hidden="1"/>
    <cellStyle name="Hipervínculo 301" xfId="9782" hidden="1"/>
    <cellStyle name="Hipervínculo 301" xfId="11054" hidden="1"/>
    <cellStyle name="Hipervínculo 301" xfId="11944" hidden="1"/>
    <cellStyle name="Hipervínculo 301" xfId="12910" hidden="1"/>
    <cellStyle name="Hipervínculo 301" xfId="13728" hidden="1"/>
    <cellStyle name="Hipervínculo 301" xfId="9653" hidden="1"/>
    <cellStyle name="Hipervínculo 301" xfId="7345" hidden="1"/>
    <cellStyle name="Hipervínculo 301" xfId="5632" hidden="1"/>
    <cellStyle name="Hipervínculo 301" xfId="3834" hidden="1"/>
    <cellStyle name="Hipervínculo 301" xfId="2566" hidden="1"/>
    <cellStyle name="Hipervínculo 301" xfId="14024" hidden="1"/>
    <cellStyle name="Hipervínculo 301" xfId="14817" hidden="1"/>
    <cellStyle name="Hipervínculo 301" xfId="15959" hidden="1"/>
    <cellStyle name="Hipervínculo 301" xfId="16737" hidden="1"/>
    <cellStyle name="Hipervínculo 301" xfId="17514" hidden="1"/>
    <cellStyle name="Hipervínculo 301" xfId="18168" hidden="1"/>
    <cellStyle name="Hipervínculo 301" xfId="14700" hidden="1"/>
    <cellStyle name="Hipervínculo 301" xfId="11578" hidden="1"/>
    <cellStyle name="Hipervínculo 301" xfId="9115" hidden="1"/>
    <cellStyle name="Hipervínculo 301" xfId="6093" hidden="1"/>
    <cellStyle name="Hipervínculo 301" xfId="3675" hidden="1"/>
    <cellStyle name="Hipervínculo 301" xfId="13280" hidden="1"/>
    <cellStyle name="Hipervínculo 301" xfId="18651" hidden="1"/>
    <cellStyle name="Hipervínculo 301" xfId="19457" hidden="1"/>
    <cellStyle name="Hipervínculo 301" xfId="19963" hidden="1"/>
    <cellStyle name="Hipervínculo 301" xfId="20564" hidden="1"/>
    <cellStyle name="Hipervínculo 301" xfId="20969" hidden="1"/>
    <cellStyle name="Hipervínculo 301" xfId="18553" hidden="1"/>
    <cellStyle name="Hipervínculo 301" xfId="15310" hidden="1"/>
    <cellStyle name="Hipervínculo 301" xfId="13286" hidden="1"/>
    <cellStyle name="Hipervínculo 301" xfId="9566" hidden="1"/>
    <cellStyle name="Hipervínculo 301" xfId="6048" hidden="1"/>
    <cellStyle name="Hipervínculo 301" xfId="17851" hidden="1"/>
    <cellStyle name="Hipervínculo 301" xfId="21253" hidden="1"/>
    <cellStyle name="Hipervínculo 301" xfId="21832" hidden="1"/>
    <cellStyle name="Hipervínculo 301" xfId="22237" hidden="1"/>
    <cellStyle name="Hipervínculo 301" xfId="22756" hidden="1"/>
    <cellStyle name="Hipervínculo 301" xfId="23161"/>
    <cellStyle name="Hipervínculo 302" xfId="1899" hidden="1"/>
    <cellStyle name="Hipervínculo 302" xfId="2667" hidden="1"/>
    <cellStyle name="Hipervínculo 302" xfId="4211" hidden="1"/>
    <cellStyle name="Hipervínculo 302" xfId="5008" hidden="1"/>
    <cellStyle name="Hipervínculo 302" xfId="6236" hidden="1"/>
    <cellStyle name="Hipervínculo 302" xfId="7170" hidden="1"/>
    <cellStyle name="Hipervínculo 302" xfId="8859" hidden="1"/>
    <cellStyle name="Hipervínculo 302" xfId="9781" hidden="1"/>
    <cellStyle name="Hipervínculo 302" xfId="11053" hidden="1"/>
    <cellStyle name="Hipervínculo 302" xfId="11943" hidden="1"/>
    <cellStyle name="Hipervínculo 302" xfId="12909" hidden="1"/>
    <cellStyle name="Hipervínculo 302" xfId="13727" hidden="1"/>
    <cellStyle name="Hipervínculo 302" xfId="9655" hidden="1"/>
    <cellStyle name="Hipervínculo 302" xfId="7347" hidden="1"/>
    <cellStyle name="Hipervínculo 302" xfId="5634" hidden="1"/>
    <cellStyle name="Hipervínculo 302" xfId="3835" hidden="1"/>
    <cellStyle name="Hipervínculo 302" xfId="2568" hidden="1"/>
    <cellStyle name="Hipervínculo 302" xfId="14023" hidden="1"/>
    <cellStyle name="Hipervínculo 302" xfId="14816" hidden="1"/>
    <cellStyle name="Hipervínculo 302" xfId="15958" hidden="1"/>
    <cellStyle name="Hipervínculo 302" xfId="16736" hidden="1"/>
    <cellStyle name="Hipervínculo 302" xfId="17513" hidden="1"/>
    <cellStyle name="Hipervínculo 302" xfId="18167" hidden="1"/>
    <cellStyle name="Hipervínculo 302" xfId="14702" hidden="1"/>
    <cellStyle name="Hipervínculo 302" xfId="11579" hidden="1"/>
    <cellStyle name="Hipervínculo 302" xfId="9117" hidden="1"/>
    <cellStyle name="Hipervínculo 302" xfId="6095" hidden="1"/>
    <cellStyle name="Hipervínculo 302" xfId="3681" hidden="1"/>
    <cellStyle name="Hipervínculo 302" xfId="13277" hidden="1"/>
    <cellStyle name="Hipervínculo 302" xfId="18650" hidden="1"/>
    <cellStyle name="Hipervínculo 302" xfId="19456" hidden="1"/>
    <cellStyle name="Hipervínculo 302" xfId="19962" hidden="1"/>
    <cellStyle name="Hipervínculo 302" xfId="20563" hidden="1"/>
    <cellStyle name="Hipervínculo 302" xfId="20968" hidden="1"/>
    <cellStyle name="Hipervínculo 302" xfId="18555" hidden="1"/>
    <cellStyle name="Hipervínculo 302" xfId="15311" hidden="1"/>
    <cellStyle name="Hipervínculo 302" xfId="13287" hidden="1"/>
    <cellStyle name="Hipervínculo 302" xfId="9568" hidden="1"/>
    <cellStyle name="Hipervínculo 302" xfId="6058" hidden="1"/>
    <cellStyle name="Hipervínculo 302" xfId="17848" hidden="1"/>
    <cellStyle name="Hipervínculo 302" xfId="21252" hidden="1"/>
    <cellStyle name="Hipervínculo 302" xfId="21831" hidden="1"/>
    <cellStyle name="Hipervínculo 302" xfId="22236" hidden="1"/>
    <cellStyle name="Hipervínculo 302" xfId="22755" hidden="1"/>
    <cellStyle name="Hipervínculo 302" xfId="23160"/>
    <cellStyle name="Hipervínculo 303" xfId="1983" hidden="1"/>
    <cellStyle name="Hipervínculo 303" xfId="2764" hidden="1"/>
    <cellStyle name="Hipervínculo 303" xfId="4311" hidden="1"/>
    <cellStyle name="Hipervínculo 303" xfId="5092" hidden="1"/>
    <cellStyle name="Hipervínculo 303" xfId="6330" hidden="1"/>
    <cellStyle name="Hipervínculo 303" xfId="7265" hidden="1"/>
    <cellStyle name="Hipervínculo 303" xfId="8960" hidden="1"/>
    <cellStyle name="Hipervínculo 303" xfId="9875" hidden="1"/>
    <cellStyle name="Hipervínculo 303" xfId="11149" hidden="1"/>
    <cellStyle name="Hipervínculo 303" xfId="12038" hidden="1"/>
    <cellStyle name="Hipervínculo 303" xfId="12988" hidden="1"/>
    <cellStyle name="Hipervínculo 303" xfId="13796" hidden="1"/>
    <cellStyle name="Hipervínculo 303" xfId="9545" hidden="1"/>
    <cellStyle name="Hipervínculo 303" xfId="7155" hidden="1"/>
    <cellStyle name="Hipervínculo 303" xfId="5514" hidden="1"/>
    <cellStyle name="Hipervínculo 303" xfId="3603" hidden="1"/>
    <cellStyle name="Hipervínculo 303" xfId="2431" hidden="1"/>
    <cellStyle name="Hipervínculo 303" xfId="14114" hidden="1"/>
    <cellStyle name="Hipervínculo 303" xfId="14915" hidden="1"/>
    <cellStyle name="Hipervínculo 303" xfId="16034" hidden="1"/>
    <cellStyle name="Hipervínculo 303" xfId="16837" hidden="1"/>
    <cellStyle name="Hipervínculo 303" xfId="17587" hidden="1"/>
    <cellStyle name="Hipervínculo 303" xfId="18234" hidden="1"/>
    <cellStyle name="Hipervínculo 303" xfId="14581" hidden="1"/>
    <cellStyle name="Hipervínculo 303" xfId="11285" hidden="1"/>
    <cellStyle name="Hipervínculo 303" xfId="8740" hidden="1"/>
    <cellStyle name="Hipervínculo 303" xfId="5688" hidden="1"/>
    <cellStyle name="Hipervínculo 303" xfId="3422" hidden="1"/>
    <cellStyle name="Hipervínculo 303" xfId="13303" hidden="1"/>
    <cellStyle name="Hipervínculo 303" xfId="18728" hidden="1"/>
    <cellStyle name="Hipervínculo 303" xfId="19509" hidden="1"/>
    <cellStyle name="Hipervínculo 303" xfId="20051" hidden="1"/>
    <cellStyle name="Hipervínculo 303" xfId="20616" hidden="1"/>
    <cellStyle name="Hipervínculo 303" xfId="21021" hidden="1"/>
    <cellStyle name="Hipervínculo 303" xfId="18464" hidden="1"/>
    <cellStyle name="Hipervínculo 303" xfId="15204" hidden="1"/>
    <cellStyle name="Hipervínculo 303" xfId="13068" hidden="1"/>
    <cellStyle name="Hipervínculo 303" xfId="9263" hidden="1"/>
    <cellStyle name="Hipervínculo 303" xfId="5425" hidden="1"/>
    <cellStyle name="Hipervínculo 303" xfId="17868" hidden="1"/>
    <cellStyle name="Hipervínculo 303" xfId="21305" hidden="1"/>
    <cellStyle name="Hipervínculo 303" xfId="21884" hidden="1"/>
    <cellStyle name="Hipervínculo 303" xfId="22289" hidden="1"/>
    <cellStyle name="Hipervínculo 303" xfId="22808" hidden="1"/>
    <cellStyle name="Hipervínculo 303" xfId="23213"/>
    <cellStyle name="Hipervínculo 304" xfId="1744" hidden="1"/>
    <cellStyle name="Hipervínculo 304" xfId="2476" hidden="1"/>
    <cellStyle name="Hipervínculo 304" xfId="4042" hidden="1"/>
    <cellStyle name="Hipervínculo 304" xfId="4875" hidden="1"/>
    <cellStyle name="Hipervínculo 304" xfId="6077" hidden="1"/>
    <cellStyle name="Hipervínculo 304" xfId="6986" hidden="1"/>
    <cellStyle name="Hipervínculo 304" xfId="8698" hidden="1"/>
    <cellStyle name="Hipervínculo 304" xfId="9600" hidden="1"/>
    <cellStyle name="Hipervínculo 304" xfId="10888" hidden="1"/>
    <cellStyle name="Hipervínculo 304" xfId="11757" hidden="1"/>
    <cellStyle name="Hipervínculo 304" xfId="12777" hidden="1"/>
    <cellStyle name="Hipervínculo 304" xfId="13565" hidden="1"/>
    <cellStyle name="Hipervínculo 304" xfId="10022" hidden="1"/>
    <cellStyle name="Hipervínculo 304" xfId="7543" hidden="1"/>
    <cellStyle name="Hipervínculo 304" xfId="6050" hidden="1"/>
    <cellStyle name="Hipervínculo 304" xfId="4184" hidden="1"/>
    <cellStyle name="Hipervínculo 304" xfId="2922" hidden="1"/>
    <cellStyle name="Hipervínculo 304" xfId="240" hidden="1"/>
    <cellStyle name="Hipervínculo 304" xfId="14627" hidden="1"/>
    <cellStyle name="Hipervínculo 304" xfId="15821" hidden="1"/>
    <cellStyle name="Hipervínculo 304" xfId="16541" hidden="1"/>
    <cellStyle name="Hipervínculo 304" xfId="17397" hidden="1"/>
    <cellStyle name="Hipervínculo 304" xfId="18057" hidden="1"/>
    <cellStyle name="Hipervínculo 304" xfId="15066" hidden="1"/>
    <cellStyle name="Hipervínculo 304" xfId="12114" hidden="1"/>
    <cellStyle name="Hipervínculo 304" xfId="9493" hidden="1"/>
    <cellStyle name="Hipervínculo 304" xfId="6499" hidden="1"/>
    <cellStyle name="Hipervínculo 304" xfId="4521" hidden="1"/>
    <cellStyle name="Hipervínculo 304" xfId="54" hidden="1"/>
    <cellStyle name="Hipervínculo 304" xfId="18498" hidden="1"/>
    <cellStyle name="Hipervínculo 304" xfId="19367" hidden="1"/>
    <cellStyle name="Hipervínculo 304" xfId="19791" hidden="1"/>
    <cellStyle name="Hipervínculo 304" xfId="20474" hidden="1"/>
    <cellStyle name="Hipervínculo 304" xfId="20870" hidden="1"/>
    <cellStyle name="Hipervínculo 304" xfId="18856" hidden="1"/>
    <cellStyle name="Hipervínculo 304" xfId="15747" hidden="1"/>
    <cellStyle name="Hipervínculo 304" xfId="13699" hidden="1"/>
    <cellStyle name="Hipervínculo 304" xfId="10134" hidden="1"/>
    <cellStyle name="Hipervínculo 304" xfId="6968" hidden="1"/>
    <cellStyle name="Hipervínculo 304" xfId="70" hidden="1"/>
    <cellStyle name="Hipervínculo 304" xfId="21154" hidden="1"/>
    <cellStyle name="Hipervínculo 304" xfId="21742" hidden="1"/>
    <cellStyle name="Hipervínculo 304" xfId="22138" hidden="1"/>
    <cellStyle name="Hipervínculo 304" xfId="22666" hidden="1"/>
    <cellStyle name="Hipervínculo 304" xfId="23062"/>
    <cellStyle name="Hipervínculo 305" xfId="1982" hidden="1"/>
    <cellStyle name="Hipervínculo 305" xfId="2762" hidden="1"/>
    <cellStyle name="Hipervínculo 305" xfId="4309" hidden="1"/>
    <cellStyle name="Hipervínculo 305" xfId="5090" hidden="1"/>
    <cellStyle name="Hipervínculo 305" xfId="6329" hidden="1"/>
    <cellStyle name="Hipervínculo 305" xfId="7264" hidden="1"/>
    <cellStyle name="Hipervínculo 305" xfId="8958" hidden="1"/>
    <cellStyle name="Hipervínculo 305" xfId="9874" hidden="1"/>
    <cellStyle name="Hipervínculo 305" xfId="11147" hidden="1"/>
    <cellStyle name="Hipervínculo 305" xfId="12037" hidden="1"/>
    <cellStyle name="Hipervínculo 305" xfId="12986" hidden="1"/>
    <cellStyle name="Hipervínculo 305" xfId="13795" hidden="1"/>
    <cellStyle name="Hipervínculo 305" xfId="9546" hidden="1"/>
    <cellStyle name="Hipervínculo 305" xfId="7158" hidden="1"/>
    <cellStyle name="Hipervínculo 305" xfId="5516" hidden="1"/>
    <cellStyle name="Hipervínculo 305" xfId="3606" hidden="1"/>
    <cellStyle name="Hipervínculo 305" xfId="2433" hidden="1"/>
    <cellStyle name="Hipervínculo 305" xfId="14112" hidden="1"/>
    <cellStyle name="Hipervínculo 305" xfId="14913" hidden="1"/>
    <cellStyle name="Hipervínculo 305" xfId="16032" hidden="1"/>
    <cellStyle name="Hipervínculo 305" xfId="16835" hidden="1"/>
    <cellStyle name="Hipervínculo 305" xfId="17585" hidden="1"/>
    <cellStyle name="Hipervínculo 305" xfId="18232" hidden="1"/>
    <cellStyle name="Hipervínculo 305" xfId="14583" hidden="1"/>
    <cellStyle name="Hipervínculo 305" xfId="11293" hidden="1"/>
    <cellStyle name="Hipervínculo 305" xfId="8746" hidden="1"/>
    <cellStyle name="Hipervínculo 305" xfId="5694" hidden="1"/>
    <cellStyle name="Hipervínculo 305" xfId="3427" hidden="1"/>
    <cellStyle name="Hipervínculo 305" xfId="13297" hidden="1"/>
    <cellStyle name="Hipervínculo 305" xfId="18727" hidden="1"/>
    <cellStyle name="Hipervínculo 305" xfId="19508" hidden="1"/>
    <cellStyle name="Hipervínculo 305" xfId="20050" hidden="1"/>
    <cellStyle name="Hipervínculo 305" xfId="20615" hidden="1"/>
    <cellStyle name="Hipervínculo 305" xfId="21020" hidden="1"/>
    <cellStyle name="Hipervínculo 305" xfId="18465" hidden="1"/>
    <cellStyle name="Hipervínculo 305" xfId="15208" hidden="1"/>
    <cellStyle name="Hipervínculo 305" xfId="13073" hidden="1"/>
    <cellStyle name="Hipervínculo 305" xfId="9266" hidden="1"/>
    <cellStyle name="Hipervínculo 305" xfId="5432" hidden="1"/>
    <cellStyle name="Hipervínculo 305" xfId="17865" hidden="1"/>
    <cellStyle name="Hipervínculo 305" xfId="21304" hidden="1"/>
    <cellStyle name="Hipervínculo 305" xfId="21883" hidden="1"/>
    <cellStyle name="Hipervínculo 305" xfId="22288" hidden="1"/>
    <cellStyle name="Hipervínculo 305" xfId="22807" hidden="1"/>
    <cellStyle name="Hipervínculo 305" xfId="23212"/>
    <cellStyle name="Hipervínculo 306" xfId="1967" hidden="1"/>
    <cellStyle name="Hipervínculo 306" xfId="2741" hidden="1"/>
    <cellStyle name="Hipervínculo 306" xfId="4286" hidden="1"/>
    <cellStyle name="Hipervínculo 306" xfId="5071" hidden="1"/>
    <cellStyle name="Hipervínculo 306" xfId="6308" hidden="1"/>
    <cellStyle name="Hipervínculo 306" xfId="7243" hidden="1"/>
    <cellStyle name="Hipervínculo 306" xfId="8936" hidden="1"/>
    <cellStyle name="Hipervínculo 306" xfId="9853" hidden="1"/>
    <cellStyle name="Hipervínculo 306" xfId="11127" hidden="1"/>
    <cellStyle name="Hipervínculo 306" xfId="12017" hidden="1"/>
    <cellStyle name="Hipervínculo 306" xfId="12969" hidden="1"/>
    <cellStyle name="Hipervínculo 306" xfId="13780" hidden="1"/>
    <cellStyle name="Hipervínculo 306" xfId="9562" hidden="1"/>
    <cellStyle name="Hipervínculo 306" xfId="7204" hidden="1"/>
    <cellStyle name="Hipervínculo 306" xfId="5537" hidden="1"/>
    <cellStyle name="Hipervínculo 306" xfId="3633" hidden="1"/>
    <cellStyle name="Hipervínculo 306" xfId="2451" hidden="1"/>
    <cellStyle name="Hipervínculo 306" xfId="14091" hidden="1"/>
    <cellStyle name="Hipervínculo 306" xfId="14893" hidden="1"/>
    <cellStyle name="Hipervínculo 306" xfId="16017" hidden="1"/>
    <cellStyle name="Hipervínculo 306" xfId="16813" hidden="1"/>
    <cellStyle name="Hipervínculo 306" xfId="17565" hidden="1"/>
    <cellStyle name="Hipervínculo 306" xfId="18215" hidden="1"/>
    <cellStyle name="Hipervínculo 306" xfId="14599" hidden="1"/>
    <cellStyle name="Hipervínculo 306" xfId="11407" hidden="1"/>
    <cellStyle name="Hipervínculo 306" xfId="8807" hidden="1"/>
    <cellStyle name="Hipervínculo 306" xfId="5825" hidden="1"/>
    <cellStyle name="Hipervínculo 306" xfId="3472" hidden="1"/>
    <cellStyle name="Hipervínculo 306" xfId="11688" hidden="1"/>
    <cellStyle name="Hipervínculo 306" xfId="18710" hidden="1"/>
    <cellStyle name="Hipervínculo 306" xfId="19497" hidden="1"/>
    <cellStyle name="Hipervínculo 306" xfId="20030" hidden="1"/>
    <cellStyle name="Hipervínculo 306" xfId="20604" hidden="1"/>
    <cellStyle name="Hipervínculo 306" xfId="21009" hidden="1"/>
    <cellStyle name="Hipervínculo 306" xfId="18476" hidden="1"/>
    <cellStyle name="Hipervínculo 306" xfId="15234" hidden="1"/>
    <cellStyle name="Hipervínculo 306" xfId="13127" hidden="1"/>
    <cellStyle name="Hipervínculo 306" xfId="9304" hidden="1"/>
    <cellStyle name="Hipervínculo 306" xfId="5515" hidden="1"/>
    <cellStyle name="Hipervínculo 306" xfId="16486" hidden="1"/>
    <cellStyle name="Hipervínculo 306" xfId="21293" hidden="1"/>
    <cellStyle name="Hipervínculo 306" xfId="21872" hidden="1"/>
    <cellStyle name="Hipervínculo 306" xfId="22277" hidden="1"/>
    <cellStyle name="Hipervínculo 306" xfId="22796" hidden="1"/>
    <cellStyle name="Hipervínculo 306" xfId="23201"/>
    <cellStyle name="Hipervínculo 307" xfId="1963" hidden="1"/>
    <cellStyle name="Hipervínculo 307" xfId="2737" hidden="1"/>
    <cellStyle name="Hipervínculo 307" xfId="4281" hidden="1"/>
    <cellStyle name="Hipervínculo 307" xfId="5067" hidden="1"/>
    <cellStyle name="Hipervínculo 307" xfId="6303" hidden="1"/>
    <cellStyle name="Hipervínculo 307" xfId="7238" hidden="1"/>
    <cellStyle name="Hipervínculo 307" xfId="8931" hidden="1"/>
    <cellStyle name="Hipervínculo 307" xfId="9848" hidden="1"/>
    <cellStyle name="Hipervínculo 307" xfId="11122" hidden="1"/>
    <cellStyle name="Hipervínculo 307" xfId="12012" hidden="1"/>
    <cellStyle name="Hipervínculo 307" xfId="12965" hidden="1"/>
    <cellStyle name="Hipervínculo 307" xfId="13776" hidden="1"/>
    <cellStyle name="Hipervínculo 307" xfId="9567" hidden="1"/>
    <cellStyle name="Hipervínculo 307" xfId="7212" hidden="1"/>
    <cellStyle name="Hipervínculo 307" xfId="5542" hidden="1"/>
    <cellStyle name="Hipervínculo 307" xfId="3640" hidden="1"/>
    <cellStyle name="Hipervínculo 307" xfId="2456" hidden="1"/>
    <cellStyle name="Hipervínculo 307" xfId="14087" hidden="1"/>
    <cellStyle name="Hipervínculo 307" xfId="14889" hidden="1"/>
    <cellStyle name="Hipervínculo 307" xfId="16014" hidden="1"/>
    <cellStyle name="Hipervínculo 307" xfId="16808" hidden="1"/>
    <cellStyle name="Hipervínculo 307" xfId="17561" hidden="1"/>
    <cellStyle name="Hipervínculo 307" xfId="18211" hidden="1"/>
    <cellStyle name="Hipervínculo 307" xfId="14603" hidden="1"/>
    <cellStyle name="Hipervínculo 307" xfId="11423" hidden="1"/>
    <cellStyle name="Hipervínculo 307" xfId="8816" hidden="1"/>
    <cellStyle name="Hipervínculo 307" xfId="5857" hidden="1"/>
    <cellStyle name="Hipervínculo 307" xfId="3481" hidden="1"/>
    <cellStyle name="Hipervínculo 307" xfId="13363" hidden="1"/>
    <cellStyle name="Hipervínculo 307" xfId="18706" hidden="1"/>
    <cellStyle name="Hipervínculo 307" xfId="19494" hidden="1"/>
    <cellStyle name="Hipervínculo 307" xfId="20026" hidden="1"/>
    <cellStyle name="Hipervínculo 307" xfId="20601" hidden="1"/>
    <cellStyle name="Hipervínculo 307" xfId="21006" hidden="1"/>
    <cellStyle name="Hipervínculo 307" xfId="18479" hidden="1"/>
    <cellStyle name="Hipervínculo 307" xfId="15239" hidden="1"/>
    <cellStyle name="Hipervínculo 307" xfId="13151" hidden="1"/>
    <cellStyle name="Hipervínculo 307" xfId="9319" hidden="1"/>
    <cellStyle name="Hipervínculo 307" xfId="5532" hidden="1"/>
    <cellStyle name="Hipervínculo 307" xfId="17914" hidden="1"/>
    <cellStyle name="Hipervínculo 307" xfId="21290" hidden="1"/>
    <cellStyle name="Hipervínculo 307" xfId="21869" hidden="1"/>
    <cellStyle name="Hipervínculo 307" xfId="22274" hidden="1"/>
    <cellStyle name="Hipervínculo 307" xfId="22793" hidden="1"/>
    <cellStyle name="Hipervínculo 307" xfId="23198"/>
    <cellStyle name="Hipervínculo 308" xfId="1962" hidden="1"/>
    <cellStyle name="Hipervínculo 308" xfId="2735" hidden="1"/>
    <cellStyle name="Hipervínculo 308" xfId="4280" hidden="1"/>
    <cellStyle name="Hipervínculo 308" xfId="5065" hidden="1"/>
    <cellStyle name="Hipervínculo 308" xfId="6302" hidden="1"/>
    <cellStyle name="Hipervínculo 308" xfId="7237" hidden="1"/>
    <cellStyle name="Hipervínculo 308" xfId="8929" hidden="1"/>
    <cellStyle name="Hipervínculo 308" xfId="9846" hidden="1"/>
    <cellStyle name="Hipervínculo 308" xfId="11121" hidden="1"/>
    <cellStyle name="Hipervínculo 308" xfId="12010" hidden="1"/>
    <cellStyle name="Hipervínculo 308" xfId="12964" hidden="1"/>
    <cellStyle name="Hipervínculo 308" xfId="13775" hidden="1"/>
    <cellStyle name="Hipervínculo 308" xfId="9569" hidden="1"/>
    <cellStyle name="Hipervínculo 308" xfId="7216" hidden="1"/>
    <cellStyle name="Hipervínculo 308" xfId="5544" hidden="1"/>
    <cellStyle name="Hipervínculo 308" xfId="3642" hidden="1"/>
    <cellStyle name="Hipervínculo 308" xfId="2457" hidden="1"/>
    <cellStyle name="Hipervínculo 308" xfId="14085" hidden="1"/>
    <cellStyle name="Hipervínculo 308" xfId="14887" hidden="1"/>
    <cellStyle name="Hipervínculo 308" xfId="16012" hidden="1"/>
    <cellStyle name="Hipervínculo 308" xfId="16806" hidden="1"/>
    <cellStyle name="Hipervínculo 308" xfId="17559" hidden="1"/>
    <cellStyle name="Hipervínculo 308" xfId="18209" hidden="1"/>
    <cellStyle name="Hipervínculo 308" xfId="14604" hidden="1"/>
    <cellStyle name="Hipervínculo 308" xfId="11430" hidden="1"/>
    <cellStyle name="Hipervínculo 308" xfId="8819" hidden="1"/>
    <cellStyle name="Hipervínculo 308" xfId="5863" hidden="1"/>
    <cellStyle name="Hipervínculo 308" xfId="3485" hidden="1"/>
    <cellStyle name="Hipervínculo 308" xfId="13359" hidden="1"/>
    <cellStyle name="Hipervínculo 308" xfId="18704" hidden="1"/>
    <cellStyle name="Hipervínculo 308" xfId="19493" hidden="1"/>
    <cellStyle name="Hipervínculo 308" xfId="20025" hidden="1"/>
    <cellStyle name="Hipervínculo 308" xfId="20600" hidden="1"/>
    <cellStyle name="Hipervínculo 308" xfId="21005" hidden="1"/>
    <cellStyle name="Hipervínculo 308" xfId="18480" hidden="1"/>
    <cellStyle name="Hipervínculo 308" xfId="15241" hidden="1"/>
    <cellStyle name="Hipervínculo 308" xfId="13152" hidden="1"/>
    <cellStyle name="Hipervínculo 308" xfId="9330" hidden="1"/>
    <cellStyle name="Hipervínculo 308" xfId="5541" hidden="1"/>
    <cellStyle name="Hipervínculo 308" xfId="17911" hidden="1"/>
    <cellStyle name="Hipervínculo 308" xfId="21289" hidden="1"/>
    <cellStyle name="Hipervínculo 308" xfId="21868" hidden="1"/>
    <cellStyle name="Hipervínculo 308" xfId="22273" hidden="1"/>
    <cellStyle name="Hipervínculo 308" xfId="22792" hidden="1"/>
    <cellStyle name="Hipervínculo 308" xfId="23197"/>
    <cellStyle name="Hipervínculo 309" xfId="1960" hidden="1"/>
    <cellStyle name="Hipervínculo 309" xfId="2734" hidden="1"/>
    <cellStyle name="Hipervínculo 309" xfId="4278" hidden="1"/>
    <cellStyle name="Hipervínculo 309" xfId="5064" hidden="1"/>
    <cellStyle name="Hipervínculo 309" xfId="6300" hidden="1"/>
    <cellStyle name="Hipervínculo 309" xfId="7235" hidden="1"/>
    <cellStyle name="Hipervínculo 309" xfId="8927" hidden="1"/>
    <cellStyle name="Hipervínculo 309" xfId="9844" hidden="1"/>
    <cellStyle name="Hipervínculo 309" xfId="11119" hidden="1"/>
    <cellStyle name="Hipervínculo 309" xfId="12009" hidden="1"/>
    <cellStyle name="Hipervínculo 309" xfId="12962" hidden="1"/>
    <cellStyle name="Hipervínculo 309" xfId="13773" hidden="1"/>
    <cellStyle name="Hipervínculo 309" xfId="9570" hidden="1"/>
    <cellStyle name="Hipervínculo 309" xfId="7219" hidden="1"/>
    <cellStyle name="Hipervínculo 309" xfId="5545" hidden="1"/>
    <cellStyle name="Hipervínculo 309" xfId="3645" hidden="1"/>
    <cellStyle name="Hipervínculo 309" xfId="2459" hidden="1"/>
    <cellStyle name="Hipervínculo 309" xfId="14083" hidden="1"/>
    <cellStyle name="Hipervínculo 309" xfId="14885" hidden="1"/>
    <cellStyle name="Hipervínculo 309" xfId="16010" hidden="1"/>
    <cellStyle name="Hipervínculo 309" xfId="16804" hidden="1"/>
    <cellStyle name="Hipervínculo 309" xfId="17557" hidden="1"/>
    <cellStyle name="Hipervínculo 309" xfId="18208" hidden="1"/>
    <cellStyle name="Hipervínculo 309" xfId="14605" hidden="1"/>
    <cellStyle name="Hipervínculo 309" xfId="11435" hidden="1"/>
    <cellStyle name="Hipervínculo 309" xfId="8823" hidden="1"/>
    <cellStyle name="Hipervínculo 309" xfId="5867" hidden="1"/>
    <cellStyle name="Hipervínculo 309" xfId="3489" hidden="1"/>
    <cellStyle name="Hipervínculo 309" xfId="13260" hidden="1"/>
    <cellStyle name="Hipervínculo 309" xfId="18703" hidden="1"/>
    <cellStyle name="Hipervínculo 309" xfId="19492" hidden="1"/>
    <cellStyle name="Hipervínculo 309" xfId="20024" hidden="1"/>
    <cellStyle name="Hipervínculo 309" xfId="20599" hidden="1"/>
    <cellStyle name="Hipervínculo 309" xfId="21004" hidden="1"/>
    <cellStyle name="Hipervínculo 309" xfId="18481" hidden="1"/>
    <cellStyle name="Hipervínculo 309" xfId="15244" hidden="1"/>
    <cellStyle name="Hipervínculo 309" xfId="13153" hidden="1"/>
    <cellStyle name="Hipervínculo 309" xfId="9341" hidden="1"/>
    <cellStyle name="Hipervínculo 309" xfId="5547" hidden="1"/>
    <cellStyle name="Hipervínculo 309" xfId="17833" hidden="1"/>
    <cellStyle name="Hipervínculo 309" xfId="21288" hidden="1"/>
    <cellStyle name="Hipervínculo 309" xfId="21867" hidden="1"/>
    <cellStyle name="Hipervínculo 309" xfId="22272" hidden="1"/>
    <cellStyle name="Hipervínculo 309" xfId="22791" hidden="1"/>
    <cellStyle name="Hipervínculo 309" xfId="23196"/>
    <cellStyle name="Hipervínculo 31" xfId="545" hidden="1"/>
    <cellStyle name="Hipervínculo 31" xfId="1535" hidden="1"/>
    <cellStyle name="Hipervínculo 31" xfId="2146" hidden="1"/>
    <cellStyle name="Hipervínculo 31" xfId="2256" hidden="1"/>
    <cellStyle name="Hipervínculo 31" xfId="3057" hidden="1"/>
    <cellStyle name="Hipervínculo 31" xfId="3767" hidden="1"/>
    <cellStyle name="Hipervínculo 31" xfId="4512" hidden="1"/>
    <cellStyle name="Hipervínculo 31" xfId="4678" hidden="1"/>
    <cellStyle name="Hipervínculo 31" xfId="3142" hidden="1"/>
    <cellStyle name="Hipervínculo 31" xfId="5809" hidden="1"/>
    <cellStyle name="Hipervínculo 31" xfId="6540" hidden="1"/>
    <cellStyle name="Hipervínculo 31" xfId="6730" hidden="1"/>
    <cellStyle name="Hipervínculo 31" xfId="7718" hidden="1"/>
    <cellStyle name="Hipervínculo 31" xfId="8435" hidden="1"/>
    <cellStyle name="Hipervínculo 31" xfId="9175" hidden="1"/>
    <cellStyle name="Hipervínculo 31" xfId="9360" hidden="1"/>
    <cellStyle name="Hipervínculo 31" xfId="7932" hidden="1"/>
    <cellStyle name="Hipervínculo 31" xfId="10628" hidden="1"/>
    <cellStyle name="Hipervínculo 31" xfId="11364" hidden="1"/>
    <cellStyle name="Hipervínculo 31" xfId="11555" hidden="1"/>
    <cellStyle name="Hipervínculo 31" xfId="10057" hidden="1"/>
    <cellStyle name="Hipervínculo 31" xfId="12592" hidden="1"/>
    <cellStyle name="Hipervínculo 31" xfId="13168" hidden="1"/>
    <cellStyle name="Hipervínculo 31" xfId="13344" hidden="1"/>
    <cellStyle name="Hipervínculo 31" xfId="11802" hidden="1"/>
    <cellStyle name="Hipervínculo 31" xfId="10565" hidden="1"/>
    <cellStyle name="Hipervínculo 31" xfId="10293" hidden="1"/>
    <cellStyle name="Hipervínculo 31" xfId="8930" hidden="1"/>
    <cellStyle name="Hipervínculo 31" xfId="7859" hidden="1"/>
    <cellStyle name="Hipervínculo 31" xfId="6852" hidden="1"/>
    <cellStyle name="Hipervínculo 31" xfId="6588" hidden="1"/>
    <cellStyle name="Hipervínculo 31" xfId="8672" hidden="1"/>
    <cellStyle name="Hipervínculo 31" xfId="4640" hidden="1"/>
    <cellStyle name="Hipervínculo 31" xfId="3365" hidden="1"/>
    <cellStyle name="Hipervínculo 31" xfId="3163" hidden="1"/>
    <cellStyle name="Hipervínculo 31" xfId="1791" hidden="1"/>
    <cellStyle name="Hipervínculo 31" xfId="708" hidden="1"/>
    <cellStyle name="Hipervínculo 31" xfId="14307" hidden="1"/>
    <cellStyle name="Hipervínculo 31" xfId="14434" hidden="1"/>
    <cellStyle name="Hipervínculo 31" xfId="1391" hidden="1"/>
    <cellStyle name="Hipervínculo 31" xfId="15590" hidden="1"/>
    <cellStyle name="Hipervínculo 31" xfId="16221" hidden="1"/>
    <cellStyle name="Hipervínculo 31" xfId="16369" hidden="1"/>
    <cellStyle name="Hipervínculo 31" xfId="15087" hidden="1"/>
    <cellStyle name="Hipervínculo 31" xfId="17203" hidden="1"/>
    <cellStyle name="Hipervínculo 31" xfId="17773" hidden="1"/>
    <cellStyle name="Hipervínculo 31" xfId="17894" hidden="1"/>
    <cellStyle name="Hipervínculo 31" xfId="16601" hidden="1"/>
    <cellStyle name="Hipervínculo 31" xfId="15551" hidden="1"/>
    <cellStyle name="Hipervínculo 31" xfId="15301" hidden="1"/>
    <cellStyle name="Hipervínculo 31" xfId="14100" hidden="1"/>
    <cellStyle name="Hipervínculo 31" xfId="12370" hidden="1"/>
    <cellStyle name="Hipervínculo 31" xfId="10400" hidden="1"/>
    <cellStyle name="Hipervínculo 31" xfId="10145" hidden="1"/>
    <cellStyle name="Hipervínculo 31" xfId="13817" hidden="1"/>
    <cellStyle name="Hipervínculo 31" xfId="7191" hidden="1"/>
    <cellStyle name="Hipervínculo 31" xfId="5299" hidden="1"/>
    <cellStyle name="Hipervínculo 31" xfId="5017" hidden="1"/>
    <cellStyle name="Hipervínculo 31" xfId="2453" hidden="1"/>
    <cellStyle name="Hipervínculo 31" xfId="945" hidden="1"/>
    <cellStyle name="Hipervínculo 31" xfId="11302" hidden="1"/>
    <cellStyle name="Hipervínculo 31" xfId="13557" hidden="1"/>
    <cellStyle name="Hipervínculo 31" xfId="2129" hidden="1"/>
    <cellStyle name="Hipervínculo 31" xfId="19192" hidden="1"/>
    <cellStyle name="Hipervínculo 31" xfId="19632" hidden="1"/>
    <cellStyle name="Hipervínculo 31" xfId="19704" hidden="1"/>
    <cellStyle name="Hipervínculo 31" xfId="18868" hidden="1"/>
    <cellStyle name="Hipervínculo 31" xfId="20318" hidden="1"/>
    <cellStyle name="Hipervínculo 31" xfId="20739" hidden="1"/>
    <cellStyle name="Hipervínculo 31" xfId="20811" hidden="1"/>
    <cellStyle name="Hipervínculo 31" xfId="19845" hidden="1"/>
    <cellStyle name="Hipervínculo 31" xfId="19156" hidden="1"/>
    <cellStyle name="Hipervínculo 31" xfId="18980" hidden="1"/>
    <cellStyle name="Hipervínculo 31" xfId="17598" hidden="1"/>
    <cellStyle name="Hipervínculo 31" xfId="16469" hidden="1"/>
    <cellStyle name="Hipervínculo 31" xfId="14718" hidden="1"/>
    <cellStyle name="Hipervínculo 31" xfId="14366" hidden="1"/>
    <cellStyle name="Hipervínculo 31" xfId="17410" hidden="1"/>
    <cellStyle name="Hipervínculo 31" xfId="11094" hidden="1"/>
    <cellStyle name="Hipervínculo 31" xfId="8196" hidden="1"/>
    <cellStyle name="Hipervínculo 31" xfId="8108" hidden="1"/>
    <cellStyle name="Hipervínculo 31" xfId="3564" hidden="1"/>
    <cellStyle name="Hipervínculo 31" xfId="1180" hidden="1"/>
    <cellStyle name="Hipervínculo 31" xfId="16177" hidden="1"/>
    <cellStyle name="Hipervínculo 31" xfId="18054" hidden="1"/>
    <cellStyle name="Hipervínculo 31" xfId="2956" hidden="1"/>
    <cellStyle name="Hipervínculo 31" xfId="21586" hidden="1"/>
    <cellStyle name="Hipervínculo 31" xfId="22007" hidden="1"/>
    <cellStyle name="Hipervínculo 31" xfId="22079" hidden="1"/>
    <cellStyle name="Hipervínculo 31" xfId="21402" hidden="1"/>
    <cellStyle name="Hipervínculo 31" xfId="22510" hidden="1"/>
    <cellStyle name="Hipervínculo 31" xfId="22931" hidden="1"/>
    <cellStyle name="Hipervínculo 31" xfId="23003"/>
    <cellStyle name="Hipervínculo 310" xfId="1897" hidden="1"/>
    <cellStyle name="Hipervínculo 310" xfId="2665" hidden="1"/>
    <cellStyle name="Hipervínculo 310" xfId="4209" hidden="1"/>
    <cellStyle name="Hipervínculo 310" xfId="5006" hidden="1"/>
    <cellStyle name="Hipervínculo 310" xfId="6234" hidden="1"/>
    <cellStyle name="Hipervínculo 310" xfId="7168" hidden="1"/>
    <cellStyle name="Hipervínculo 310" xfId="8858" hidden="1"/>
    <cellStyle name="Hipervínculo 310" xfId="9779" hidden="1"/>
    <cellStyle name="Hipervínculo 310" xfId="11051" hidden="1"/>
    <cellStyle name="Hipervínculo 310" xfId="11941" hidden="1"/>
    <cellStyle name="Hipervínculo 310" xfId="12907" hidden="1"/>
    <cellStyle name="Hipervínculo 310" xfId="13726" hidden="1"/>
    <cellStyle name="Hipervínculo 310" xfId="9659" hidden="1"/>
    <cellStyle name="Hipervínculo 310" xfId="7351" hidden="1"/>
    <cellStyle name="Hipervínculo 310" xfId="5637" hidden="1"/>
    <cellStyle name="Hipervínculo 310" xfId="3848" hidden="1"/>
    <cellStyle name="Hipervínculo 310" xfId="2572" hidden="1"/>
    <cellStyle name="Hipervínculo 310" xfId="14021" hidden="1"/>
    <cellStyle name="Hipervínculo 310" xfId="14814" hidden="1"/>
    <cellStyle name="Hipervínculo 310" xfId="15956" hidden="1"/>
    <cellStyle name="Hipervínculo 310" xfId="16734" hidden="1"/>
    <cellStyle name="Hipervínculo 310" xfId="17512" hidden="1"/>
    <cellStyle name="Hipervínculo 310" xfId="18166" hidden="1"/>
    <cellStyle name="Hipervínculo 310" xfId="14706" hidden="1"/>
    <cellStyle name="Hipervínculo 310" xfId="11582" hidden="1"/>
    <cellStyle name="Hipervínculo 310" xfId="9121" hidden="1"/>
    <cellStyle name="Hipervínculo 310" xfId="6098" hidden="1"/>
    <cellStyle name="Hipervínculo 310" xfId="3697" hidden="1"/>
    <cellStyle name="Hipervínculo 310" xfId="13242" hidden="1"/>
    <cellStyle name="Hipervínculo 310" xfId="18648" hidden="1"/>
    <cellStyle name="Hipervínculo 310" xfId="19455" hidden="1"/>
    <cellStyle name="Hipervínculo 310" xfId="19960" hidden="1"/>
    <cellStyle name="Hipervínculo 310" xfId="20562" hidden="1"/>
    <cellStyle name="Hipervínculo 310" xfId="20967" hidden="1"/>
    <cellStyle name="Hipervínculo 310" xfId="18558" hidden="1"/>
    <cellStyle name="Hipervínculo 310" xfId="15313" hidden="1"/>
    <cellStyle name="Hipervínculo 310" xfId="13294" hidden="1"/>
    <cellStyle name="Hipervínculo 310" xfId="9571" hidden="1"/>
    <cellStyle name="Hipervínculo 310" xfId="6069" hidden="1"/>
    <cellStyle name="Hipervínculo 310" xfId="17825" hidden="1"/>
    <cellStyle name="Hipervínculo 310" xfId="21251" hidden="1"/>
    <cellStyle name="Hipervínculo 310" xfId="21830" hidden="1"/>
    <cellStyle name="Hipervínculo 310" xfId="22235" hidden="1"/>
    <cellStyle name="Hipervínculo 310" xfId="22754" hidden="1"/>
    <cellStyle name="Hipervínculo 310" xfId="23159"/>
    <cellStyle name="Hipervínculo 311" xfId="1896" hidden="1"/>
    <cellStyle name="Hipervínculo 311" xfId="2663" hidden="1"/>
    <cellStyle name="Hipervínculo 311" xfId="4207" hidden="1"/>
    <cellStyle name="Hipervínculo 311" xfId="5005" hidden="1"/>
    <cellStyle name="Hipervínculo 311" xfId="6233" hidden="1"/>
    <cellStyle name="Hipervínculo 311" xfId="7166" hidden="1"/>
    <cellStyle name="Hipervínculo 311" xfId="8856" hidden="1"/>
    <cellStyle name="Hipervínculo 311" xfId="9777" hidden="1"/>
    <cellStyle name="Hipervínculo 311" xfId="11049" hidden="1"/>
    <cellStyle name="Hipervínculo 311" xfId="11940" hidden="1"/>
    <cellStyle name="Hipervínculo 311" xfId="12906" hidden="1"/>
    <cellStyle name="Hipervínculo 311" xfId="13724" hidden="1"/>
    <cellStyle name="Hipervínculo 311" xfId="9662" hidden="1"/>
    <cellStyle name="Hipervínculo 311" xfId="7354" hidden="1"/>
    <cellStyle name="Hipervínculo 311" xfId="5639" hidden="1"/>
    <cellStyle name="Hipervínculo 311" xfId="3852" hidden="1"/>
    <cellStyle name="Hipervínculo 311" xfId="2576" hidden="1"/>
    <cellStyle name="Hipervínculo 311" xfId="14020" hidden="1"/>
    <cellStyle name="Hipervínculo 311" xfId="14812" hidden="1"/>
    <cellStyle name="Hipervínculo 311" xfId="15954" hidden="1"/>
    <cellStyle name="Hipervínculo 311" xfId="16732" hidden="1"/>
    <cellStyle name="Hipervínculo 311" xfId="17511" hidden="1"/>
    <cellStyle name="Hipervínculo 311" xfId="18165" hidden="1"/>
    <cellStyle name="Hipervínculo 311" xfId="14708" hidden="1"/>
    <cellStyle name="Hipervínculo 311" xfId="11586" hidden="1"/>
    <cellStyle name="Hipervínculo 311" xfId="9124" hidden="1"/>
    <cellStyle name="Hipervínculo 311" xfId="6102" hidden="1"/>
    <cellStyle name="Hipervínculo 311" xfId="3706" hidden="1"/>
    <cellStyle name="Hipervínculo 311" xfId="13238" hidden="1"/>
    <cellStyle name="Hipervínculo 311" xfId="18647" hidden="1"/>
    <cellStyle name="Hipervínculo 311" xfId="19454" hidden="1"/>
    <cellStyle name="Hipervínculo 311" xfId="19959" hidden="1"/>
    <cellStyle name="Hipervínculo 311" xfId="20561" hidden="1"/>
    <cellStyle name="Hipervínculo 311" xfId="20966" hidden="1"/>
    <cellStyle name="Hipervínculo 311" xfId="18560" hidden="1"/>
    <cellStyle name="Hipervínculo 311" xfId="15317" hidden="1"/>
    <cellStyle name="Hipervínculo 311" xfId="13296" hidden="1"/>
    <cellStyle name="Hipervínculo 311" xfId="9573" hidden="1"/>
    <cellStyle name="Hipervínculo 311" xfId="6072" hidden="1"/>
    <cellStyle name="Hipervínculo 311" xfId="17823" hidden="1"/>
    <cellStyle name="Hipervínculo 311" xfId="21250" hidden="1"/>
    <cellStyle name="Hipervínculo 311" xfId="21829" hidden="1"/>
    <cellStyle name="Hipervínculo 311" xfId="22234" hidden="1"/>
    <cellStyle name="Hipervínculo 311" xfId="22753" hidden="1"/>
    <cellStyle name="Hipervínculo 311" xfId="23158"/>
    <cellStyle name="Hipervínculo 312" xfId="1894" hidden="1"/>
    <cellStyle name="Hipervínculo 312" xfId="2661" hidden="1"/>
    <cellStyle name="Hipervínculo 312" xfId="4205" hidden="1"/>
    <cellStyle name="Hipervínculo 312" xfId="5004" hidden="1"/>
    <cellStyle name="Hipervínculo 312" xfId="6231" hidden="1"/>
    <cellStyle name="Hipervínculo 312" xfId="7164" hidden="1"/>
    <cellStyle name="Hipervínculo 312" xfId="8854" hidden="1"/>
    <cellStyle name="Hipervínculo 312" xfId="9776" hidden="1"/>
    <cellStyle name="Hipervínculo 312" xfId="11047" hidden="1"/>
    <cellStyle name="Hipervínculo 312" xfId="11938" hidden="1"/>
    <cellStyle name="Hipervínculo 312" xfId="12904" hidden="1"/>
    <cellStyle name="Hipervínculo 312" xfId="13723" hidden="1"/>
    <cellStyle name="Hipervínculo 312" xfId="9666" hidden="1"/>
    <cellStyle name="Hipervínculo 312" xfId="7358" hidden="1"/>
    <cellStyle name="Hipervínculo 312" xfId="5641" hidden="1"/>
    <cellStyle name="Hipervínculo 312" xfId="3856" hidden="1"/>
    <cellStyle name="Hipervínculo 312" xfId="2580" hidden="1"/>
    <cellStyle name="Hipervínculo 312" xfId="14018" hidden="1"/>
    <cellStyle name="Hipervínculo 312" xfId="14810" hidden="1"/>
    <cellStyle name="Hipervínculo 312" xfId="15953" hidden="1"/>
    <cellStyle name="Hipervínculo 312" xfId="16730" hidden="1"/>
    <cellStyle name="Hipervínculo 312" xfId="17510" hidden="1"/>
    <cellStyle name="Hipervínculo 312" xfId="18164" hidden="1"/>
    <cellStyle name="Hipervínculo 312" xfId="14712" hidden="1"/>
    <cellStyle name="Hipervínculo 312" xfId="11587" hidden="1"/>
    <cellStyle name="Hipervínculo 312" xfId="9128" hidden="1"/>
    <cellStyle name="Hipervínculo 312" xfId="6106" hidden="1"/>
    <cellStyle name="Hipervínculo 312" xfId="3721" hidden="1"/>
    <cellStyle name="Hipervínculo 312" xfId="13906" hidden="1"/>
    <cellStyle name="Hipervínculo 312" xfId="18646" hidden="1"/>
    <cellStyle name="Hipervínculo 312" xfId="19453" hidden="1"/>
    <cellStyle name="Hipervínculo 312" xfId="19957" hidden="1"/>
    <cellStyle name="Hipervínculo 312" xfId="20560" hidden="1"/>
    <cellStyle name="Hipervínculo 312" xfId="20965" hidden="1"/>
    <cellStyle name="Hipervínculo 312" xfId="18563" hidden="1"/>
    <cellStyle name="Hipervínculo 312" xfId="15320" hidden="1"/>
    <cellStyle name="Hipervínculo 312" xfId="13300" hidden="1"/>
    <cellStyle name="Hipervínculo 312" xfId="9576" hidden="1"/>
    <cellStyle name="Hipervínculo 312" xfId="6080" hidden="1"/>
    <cellStyle name="Hipervínculo 312" xfId="18359" hidden="1"/>
    <cellStyle name="Hipervínculo 312" xfId="21249" hidden="1"/>
    <cellStyle name="Hipervínculo 312" xfId="21828" hidden="1"/>
    <cellStyle name="Hipervínculo 312" xfId="22233" hidden="1"/>
    <cellStyle name="Hipervínculo 312" xfId="22752" hidden="1"/>
    <cellStyle name="Hipervínculo 312" xfId="23157"/>
    <cellStyle name="Hipervínculo 313" xfId="1893" hidden="1"/>
    <cellStyle name="Hipervínculo 313" xfId="2660" hidden="1"/>
    <cellStyle name="Hipervínculo 313" xfId="4203" hidden="1"/>
    <cellStyle name="Hipervínculo 313" xfId="5003" hidden="1"/>
    <cellStyle name="Hipervínculo 313" xfId="6229" hidden="1"/>
    <cellStyle name="Hipervínculo 313" xfId="7163" hidden="1"/>
    <cellStyle name="Hipervínculo 313" xfId="8852" hidden="1"/>
    <cellStyle name="Hipervínculo 313" xfId="9774" hidden="1"/>
    <cellStyle name="Hipervínculo 313" xfId="11045" hidden="1"/>
    <cellStyle name="Hipervínculo 313" xfId="11936" hidden="1"/>
    <cellStyle name="Hipervínculo 313" xfId="12903" hidden="1"/>
    <cellStyle name="Hipervínculo 313" xfId="13722" hidden="1"/>
    <cellStyle name="Hipervínculo 313" xfId="9669" hidden="1"/>
    <cellStyle name="Hipervínculo 313" xfId="7362" hidden="1"/>
    <cellStyle name="Hipervínculo 313" xfId="5643" hidden="1"/>
    <cellStyle name="Hipervínculo 313" xfId="3860" hidden="1"/>
    <cellStyle name="Hipervínculo 313" xfId="2583" hidden="1"/>
    <cellStyle name="Hipervínculo 313" xfId="14017" hidden="1"/>
    <cellStyle name="Hipervínculo 313" xfId="14808" hidden="1"/>
    <cellStyle name="Hipervínculo 313" xfId="15952" hidden="1"/>
    <cellStyle name="Hipervínculo 313" xfId="16728" hidden="1"/>
    <cellStyle name="Hipervínculo 313" xfId="17509" hidden="1"/>
    <cellStyle name="Hipervínculo 313" xfId="18163" hidden="1"/>
    <cellStyle name="Hipervínculo 313" xfId="14716" hidden="1"/>
    <cellStyle name="Hipervínculo 313" xfId="11592" hidden="1"/>
    <cellStyle name="Hipervínculo 313" xfId="9131" hidden="1"/>
    <cellStyle name="Hipervínculo 313" xfId="6108" hidden="1"/>
    <cellStyle name="Hipervínculo 313" xfId="3732" hidden="1"/>
    <cellStyle name="Hipervínculo 313" xfId="13535" hidden="1"/>
    <cellStyle name="Hipervínculo 313" xfId="18644" hidden="1"/>
    <cellStyle name="Hipervínculo 313" xfId="19452" hidden="1"/>
    <cellStyle name="Hipervínculo 313" xfId="19955" hidden="1"/>
    <cellStyle name="Hipervínculo 313" xfId="20559" hidden="1"/>
    <cellStyle name="Hipervínculo 313" xfId="20964" hidden="1"/>
    <cellStyle name="Hipervínculo 313" xfId="18566" hidden="1"/>
    <cellStyle name="Hipervínculo 313" xfId="15323" hidden="1"/>
    <cellStyle name="Hipervínculo 313" xfId="13307" hidden="1"/>
    <cellStyle name="Hipervínculo 313" xfId="9579" hidden="1"/>
    <cellStyle name="Hipervínculo 313" xfId="6087" hidden="1"/>
    <cellStyle name="Hipervínculo 313" xfId="18042" hidden="1"/>
    <cellStyle name="Hipervínculo 313" xfId="21248" hidden="1"/>
    <cellStyle name="Hipervínculo 313" xfId="21827" hidden="1"/>
    <cellStyle name="Hipervínculo 313" xfId="22232" hidden="1"/>
    <cellStyle name="Hipervínculo 313" xfId="22751" hidden="1"/>
    <cellStyle name="Hipervínculo 313" xfId="23156"/>
    <cellStyle name="Hipervínculo 314" xfId="1995" hidden="1"/>
    <cellStyle name="Hipervínculo 314" xfId="2781" hidden="1"/>
    <cellStyle name="Hipervínculo 314" xfId="4326" hidden="1"/>
    <cellStyle name="Hipervínculo 314" xfId="5106" hidden="1"/>
    <cellStyle name="Hipervínculo 314" xfId="6345" hidden="1"/>
    <cellStyle name="Hipervínculo 314" xfId="7280" hidden="1"/>
    <cellStyle name="Hipervínculo 314" xfId="8976" hidden="1"/>
    <cellStyle name="Hipervínculo 314" xfId="9890" hidden="1"/>
    <cellStyle name="Hipervínculo 314" xfId="11165" hidden="1"/>
    <cellStyle name="Hipervínculo 314" xfId="12052" hidden="1"/>
    <cellStyle name="Hipervínculo 314" xfId="13000" hidden="1"/>
    <cellStyle name="Hipervínculo 314" xfId="13806" hidden="1"/>
    <cellStyle name="Hipervínculo 314" xfId="9531" hidden="1"/>
    <cellStyle name="Hipervínculo 314" xfId="7123" hidden="1"/>
    <cellStyle name="Hipervínculo 314" xfId="5499" hidden="1"/>
    <cellStyle name="Hipervínculo 314" xfId="3582" hidden="1"/>
    <cellStyle name="Hipervínculo 314" xfId="2416" hidden="1"/>
    <cellStyle name="Hipervínculo 314" xfId="14128" hidden="1"/>
    <cellStyle name="Hipervínculo 314" xfId="14929" hidden="1"/>
    <cellStyle name="Hipervínculo 314" xfId="16048" hidden="1"/>
    <cellStyle name="Hipervínculo 314" xfId="16851" hidden="1"/>
    <cellStyle name="Hipervínculo 314" xfId="17601" hidden="1"/>
    <cellStyle name="Hipervínculo 314" xfId="18246" hidden="1"/>
    <cellStyle name="Hipervínculo 314" xfId="14569" hidden="1"/>
    <cellStyle name="Hipervínculo 314" xfId="11221" hidden="1"/>
    <cellStyle name="Hipervínculo 314" xfId="8691" hidden="1"/>
    <cellStyle name="Hipervínculo 314" xfId="5645" hidden="1"/>
    <cellStyle name="Hipervínculo 314" xfId="3382" hidden="1"/>
    <cellStyle name="Hipervínculo 314" xfId="13385" hidden="1"/>
    <cellStyle name="Hipervínculo 314" xfId="18740" hidden="1"/>
    <cellStyle name="Hipervínculo 314" xfId="19517" hidden="1"/>
    <cellStyle name="Hipervínculo 314" xfId="20061" hidden="1"/>
    <cellStyle name="Hipervínculo 314" xfId="20624" hidden="1"/>
    <cellStyle name="Hipervínculo 314" xfId="21029" hidden="1"/>
    <cellStyle name="Hipervínculo 314" xfId="18456" hidden="1"/>
    <cellStyle name="Hipervínculo 314" xfId="15186" hidden="1"/>
    <cellStyle name="Hipervínculo 314" xfId="13043" hidden="1"/>
    <cellStyle name="Hipervínculo 314" xfId="9229" hidden="1"/>
    <cellStyle name="Hipervínculo 314" xfId="5366" hidden="1"/>
    <cellStyle name="Hipervínculo 314" xfId="17928" hidden="1"/>
    <cellStyle name="Hipervínculo 314" xfId="21313" hidden="1"/>
    <cellStyle name="Hipervínculo 314" xfId="21892" hidden="1"/>
    <cellStyle name="Hipervínculo 314" xfId="22297" hidden="1"/>
    <cellStyle name="Hipervínculo 314" xfId="22816" hidden="1"/>
    <cellStyle name="Hipervínculo 314" xfId="23221"/>
    <cellStyle name="Hipervínculo 315" xfId="1985" hidden="1"/>
    <cellStyle name="Hipervínculo 315" xfId="2766" hidden="1"/>
    <cellStyle name="Hipervínculo 315" xfId="4313" hidden="1"/>
    <cellStyle name="Hipervínculo 315" xfId="5094" hidden="1"/>
    <cellStyle name="Hipervínculo 315" xfId="6332" hidden="1"/>
    <cellStyle name="Hipervínculo 315" xfId="7267" hidden="1"/>
    <cellStyle name="Hipervínculo 315" xfId="8962" hidden="1"/>
    <cellStyle name="Hipervínculo 315" xfId="9877" hidden="1"/>
    <cellStyle name="Hipervínculo 315" xfId="11151" hidden="1"/>
    <cellStyle name="Hipervínculo 315" xfId="12040" hidden="1"/>
    <cellStyle name="Hipervínculo 315" xfId="12989" hidden="1"/>
    <cellStyle name="Hipervínculo 315" xfId="13797" hidden="1"/>
    <cellStyle name="Hipervínculo 315" xfId="9543" hidden="1"/>
    <cellStyle name="Hipervínculo 315" xfId="7151" hidden="1"/>
    <cellStyle name="Hipervínculo 315" xfId="5512" hidden="1"/>
    <cellStyle name="Hipervínculo 315" xfId="3600" hidden="1"/>
    <cellStyle name="Hipervínculo 315" xfId="2429" hidden="1"/>
    <cellStyle name="Hipervínculo 315" xfId="14116" hidden="1"/>
    <cellStyle name="Hipervínculo 315" xfId="14917" hidden="1"/>
    <cellStyle name="Hipervínculo 315" xfId="16035" hidden="1"/>
    <cellStyle name="Hipervínculo 315" xfId="16838" hidden="1"/>
    <cellStyle name="Hipervínculo 315" xfId="17589" hidden="1"/>
    <cellStyle name="Hipervínculo 315" xfId="18235" hidden="1"/>
    <cellStyle name="Hipervínculo 315" xfId="14580" hidden="1"/>
    <cellStyle name="Hipervínculo 315" xfId="11278" hidden="1"/>
    <cellStyle name="Hipervínculo 315" xfId="8733" hidden="1"/>
    <cellStyle name="Hipervínculo 315" xfId="5682" hidden="1"/>
    <cellStyle name="Hipervínculo 315" xfId="3419" hidden="1"/>
    <cellStyle name="Hipervínculo 315" xfId="13419" hidden="1"/>
    <cellStyle name="Hipervínculo 315" xfId="18730" hidden="1"/>
    <cellStyle name="Hipervínculo 315" xfId="19510" hidden="1"/>
    <cellStyle name="Hipervínculo 315" xfId="20052" hidden="1"/>
    <cellStyle name="Hipervínculo 315" xfId="20617" hidden="1"/>
    <cellStyle name="Hipervínculo 315" xfId="21022" hidden="1"/>
    <cellStyle name="Hipervínculo 315" xfId="18463" hidden="1"/>
    <cellStyle name="Hipervínculo 315" xfId="15202" hidden="1"/>
    <cellStyle name="Hipervínculo 315" xfId="13065" hidden="1"/>
    <cellStyle name="Hipervínculo 315" xfId="9260" hidden="1"/>
    <cellStyle name="Hipervínculo 315" xfId="5418" hidden="1"/>
    <cellStyle name="Hipervínculo 315" xfId="17961" hidden="1"/>
    <cellStyle name="Hipervínculo 315" xfId="21306" hidden="1"/>
    <cellStyle name="Hipervínculo 315" xfId="21885" hidden="1"/>
    <cellStyle name="Hipervínculo 315" xfId="22290" hidden="1"/>
    <cellStyle name="Hipervínculo 315" xfId="22809" hidden="1"/>
    <cellStyle name="Hipervínculo 315" xfId="23214"/>
    <cellStyle name="Hipervínculo 316" xfId="1986" hidden="1"/>
    <cellStyle name="Hipervínculo 316" xfId="2768" hidden="1"/>
    <cellStyle name="Hipervínculo 316" xfId="4315" hidden="1"/>
    <cellStyle name="Hipervínculo 316" xfId="5095" hidden="1"/>
    <cellStyle name="Hipervínculo 316" xfId="6334" hidden="1"/>
    <cellStyle name="Hipervínculo 316" xfId="7269" hidden="1"/>
    <cellStyle name="Hipervínculo 316" xfId="8964" hidden="1"/>
    <cellStyle name="Hipervínculo 316" xfId="9879" hidden="1"/>
    <cellStyle name="Hipervínculo 316" xfId="11153" hidden="1"/>
    <cellStyle name="Hipervínculo 316" xfId="12042" hidden="1"/>
    <cellStyle name="Hipervínculo 316" xfId="12991" hidden="1"/>
    <cellStyle name="Hipervínculo 316" xfId="13799" hidden="1"/>
    <cellStyle name="Hipervínculo 316" xfId="9541" hidden="1"/>
    <cellStyle name="Hipervínculo 316" xfId="7147" hidden="1"/>
    <cellStyle name="Hipervínculo 316" xfId="5511" hidden="1"/>
    <cellStyle name="Hipervínculo 316" xfId="3598" hidden="1"/>
    <cellStyle name="Hipervínculo 316" xfId="2427" hidden="1"/>
    <cellStyle name="Hipervínculo 316" xfId="14118" hidden="1"/>
    <cellStyle name="Hipervínculo 316" xfId="14918" hidden="1"/>
    <cellStyle name="Hipervínculo 316" xfId="16036" hidden="1"/>
    <cellStyle name="Hipervínculo 316" xfId="16840" hidden="1"/>
    <cellStyle name="Hipervínculo 316" xfId="17590" hidden="1"/>
    <cellStyle name="Hipervínculo 316" xfId="18237" hidden="1"/>
    <cellStyle name="Hipervínculo 316" xfId="14578" hidden="1"/>
    <cellStyle name="Hipervínculo 316" xfId="11267" hidden="1"/>
    <cellStyle name="Hipervínculo 316" xfId="8727" hidden="1"/>
    <cellStyle name="Hipervínculo 316" xfId="5678" hidden="1"/>
    <cellStyle name="Hipervínculo 316" xfId="3415" hidden="1"/>
    <cellStyle name="Hipervínculo 316" xfId="13417" hidden="1"/>
    <cellStyle name="Hipervínculo 316" xfId="18731" hidden="1"/>
    <cellStyle name="Hipervínculo 316" xfId="19511" hidden="1"/>
    <cellStyle name="Hipervínculo 316" xfId="20053" hidden="1"/>
    <cellStyle name="Hipervínculo 316" xfId="20618" hidden="1"/>
    <cellStyle name="Hipervínculo 316" xfId="21023" hidden="1"/>
    <cellStyle name="Hipervínculo 316" xfId="18462" hidden="1"/>
    <cellStyle name="Hipervínculo 316" xfId="15200" hidden="1"/>
    <cellStyle name="Hipervínculo 316" xfId="13062" hidden="1"/>
    <cellStyle name="Hipervínculo 316" xfId="9257" hidden="1"/>
    <cellStyle name="Hipervínculo 316" xfId="5411" hidden="1"/>
    <cellStyle name="Hipervínculo 316" xfId="17959" hidden="1"/>
    <cellStyle name="Hipervínculo 316" xfId="21307" hidden="1"/>
    <cellStyle name="Hipervínculo 316" xfId="21886" hidden="1"/>
    <cellStyle name="Hipervínculo 316" xfId="22291" hidden="1"/>
    <cellStyle name="Hipervínculo 316" xfId="22810" hidden="1"/>
    <cellStyle name="Hipervínculo 316" xfId="23215"/>
    <cellStyle name="Hipervínculo 317" xfId="1975" hidden="1"/>
    <cellStyle name="Hipervínculo 317" xfId="2751" hidden="1"/>
    <cellStyle name="Hipervínculo 317" xfId="4298" hidden="1"/>
    <cellStyle name="Hipervínculo 317" xfId="5082" hidden="1"/>
    <cellStyle name="Hipervínculo 317" xfId="6319" hidden="1"/>
    <cellStyle name="Hipervínculo 317" xfId="7254" hidden="1"/>
    <cellStyle name="Hipervínculo 317" xfId="8948" hidden="1"/>
    <cellStyle name="Hipervínculo 317" xfId="9864" hidden="1"/>
    <cellStyle name="Hipervínculo 317" xfId="11136" hidden="1"/>
    <cellStyle name="Hipervínculo 317" xfId="12028" hidden="1"/>
    <cellStyle name="Hipervínculo 317" xfId="12978" hidden="1"/>
    <cellStyle name="Hipervínculo 317" xfId="13788" hidden="1"/>
    <cellStyle name="Hipervínculo 317" xfId="9553" hidden="1"/>
    <cellStyle name="Hipervínculo 317" xfId="7181" hidden="1"/>
    <cellStyle name="Hipervínculo 317" xfId="5526" hidden="1"/>
    <cellStyle name="Hipervínculo 317" xfId="3619" hidden="1"/>
    <cellStyle name="Hipervínculo 317" xfId="2442" hidden="1"/>
    <cellStyle name="Hipervínculo 317" xfId="14102" hidden="1"/>
    <cellStyle name="Hipervínculo 317" xfId="14904" hidden="1"/>
    <cellStyle name="Hipervínculo 317" xfId="16026" hidden="1"/>
    <cellStyle name="Hipervínculo 317" xfId="16824" hidden="1"/>
    <cellStyle name="Hipervínculo 317" xfId="17576" hidden="1"/>
    <cellStyle name="Hipervínculo 317" xfId="18224" hidden="1"/>
    <cellStyle name="Hipervínculo 317" xfId="14591" hidden="1"/>
    <cellStyle name="Hipervínculo 317" xfId="11346" hidden="1"/>
    <cellStyle name="Hipervínculo 317" xfId="8776" hidden="1"/>
    <cellStyle name="Hipervínculo 317" xfId="5756" hidden="1"/>
    <cellStyle name="Hipervínculo 317" xfId="3450" hidden="1"/>
    <cellStyle name="Hipervínculo 317" xfId="13241" hidden="1"/>
    <cellStyle name="Hipervínculo 317" xfId="18719" hidden="1"/>
    <cellStyle name="Hipervínculo 317" xfId="19503" hidden="1"/>
    <cellStyle name="Hipervínculo 317" xfId="20040" hidden="1"/>
    <cellStyle name="Hipervínculo 317" xfId="20610" hidden="1"/>
    <cellStyle name="Hipervínculo 317" xfId="21015" hidden="1"/>
    <cellStyle name="Hipervínculo 317" xfId="18470" hidden="1"/>
    <cellStyle name="Hipervínculo 317" xfId="15221" hidden="1"/>
    <cellStyle name="Hipervínculo 317" xfId="13105" hidden="1"/>
    <cellStyle name="Hipervínculo 317" xfId="9281" hidden="1"/>
    <cellStyle name="Hipervínculo 317" xfId="5470" hidden="1"/>
    <cellStyle name="Hipervínculo 317" xfId="17824" hidden="1"/>
    <cellStyle name="Hipervínculo 317" xfId="21299" hidden="1"/>
    <cellStyle name="Hipervínculo 317" xfId="21878" hidden="1"/>
    <cellStyle name="Hipervínculo 317" xfId="22283" hidden="1"/>
    <cellStyle name="Hipervínculo 317" xfId="22802" hidden="1"/>
    <cellStyle name="Hipervínculo 317" xfId="23207"/>
    <cellStyle name="Hipervínculo 318" xfId="1891" hidden="1"/>
    <cellStyle name="Hipervínculo 318" xfId="2658" hidden="1"/>
    <cellStyle name="Hipervínculo 318" xfId="4201" hidden="1"/>
    <cellStyle name="Hipervínculo 318" xfId="5002" hidden="1"/>
    <cellStyle name="Hipervínculo 318" xfId="6227" hidden="1"/>
    <cellStyle name="Hipervínculo 318" xfId="7162" hidden="1"/>
    <cellStyle name="Hipervínculo 318" xfId="8851" hidden="1"/>
    <cellStyle name="Hipervínculo 318" xfId="9772" hidden="1"/>
    <cellStyle name="Hipervínculo 318" xfId="11044" hidden="1"/>
    <cellStyle name="Hipervínculo 318" xfId="11934" hidden="1"/>
    <cellStyle name="Hipervínculo 318" xfId="12901" hidden="1"/>
    <cellStyle name="Hipervínculo 318" xfId="13721" hidden="1"/>
    <cellStyle name="Hipervínculo 318" xfId="9673" hidden="1"/>
    <cellStyle name="Hipervínculo 318" xfId="7366" hidden="1"/>
    <cellStyle name="Hipervínculo 318" xfId="5646" hidden="1"/>
    <cellStyle name="Hipervínculo 318" xfId="3864" hidden="1"/>
    <cellStyle name="Hipervínculo 318" xfId="2586" hidden="1"/>
    <cellStyle name="Hipervínculo 318" xfId="14016" hidden="1"/>
    <cellStyle name="Hipervínculo 318" xfId="14806" hidden="1"/>
    <cellStyle name="Hipervínculo 318" xfId="15950" hidden="1"/>
    <cellStyle name="Hipervínculo 318" xfId="16726" hidden="1"/>
    <cellStyle name="Hipervínculo 318" xfId="17508" hidden="1"/>
    <cellStyle name="Hipervínculo 318" xfId="18162" hidden="1"/>
    <cellStyle name="Hipervínculo 318" xfId="14720" hidden="1"/>
    <cellStyle name="Hipervínculo 318" xfId="11595" hidden="1"/>
    <cellStyle name="Hipervínculo 318" xfId="9135" hidden="1"/>
    <cellStyle name="Hipervínculo 318" xfId="6112" hidden="1"/>
    <cellStyle name="Hipervínculo 318" xfId="3746" hidden="1"/>
    <cellStyle name="Hipervínculo 318" xfId="13534" hidden="1"/>
    <cellStyle name="Hipervínculo 318" xfId="18643" hidden="1"/>
    <cellStyle name="Hipervínculo 318" xfId="19451" hidden="1"/>
    <cellStyle name="Hipervínculo 318" xfId="19954" hidden="1"/>
    <cellStyle name="Hipervínculo 318" xfId="20558" hidden="1"/>
    <cellStyle name="Hipervínculo 318" xfId="20963" hidden="1"/>
    <cellStyle name="Hipervínculo 318" xfId="18569" hidden="1"/>
    <cellStyle name="Hipervínculo 318" xfId="15324" hidden="1"/>
    <cellStyle name="Hipervínculo 318" xfId="13312" hidden="1"/>
    <cellStyle name="Hipervínculo 318" xfId="9582" hidden="1"/>
    <cellStyle name="Hipervínculo 318" xfId="6100" hidden="1"/>
    <cellStyle name="Hipervínculo 318" xfId="18041" hidden="1"/>
    <cellStyle name="Hipervínculo 318" xfId="21247" hidden="1"/>
    <cellStyle name="Hipervínculo 318" xfId="21826" hidden="1"/>
    <cellStyle name="Hipervínculo 318" xfId="22231" hidden="1"/>
    <cellStyle name="Hipervínculo 318" xfId="22750" hidden="1"/>
    <cellStyle name="Hipervínculo 318" xfId="23155"/>
    <cellStyle name="Hipervínculo 319" xfId="1976" hidden="1"/>
    <cellStyle name="Hipervínculo 319" xfId="2753" hidden="1"/>
    <cellStyle name="Hipervínculo 319" xfId="4300" hidden="1"/>
    <cellStyle name="Hipervínculo 319" xfId="5083" hidden="1"/>
    <cellStyle name="Hipervínculo 319" xfId="6320" hidden="1"/>
    <cellStyle name="Hipervínculo 319" xfId="7256" hidden="1"/>
    <cellStyle name="Hipervínculo 319" xfId="8950" hidden="1"/>
    <cellStyle name="Hipervínculo 319" xfId="9866" hidden="1"/>
    <cellStyle name="Hipervínculo 319" xfId="11138" hidden="1"/>
    <cellStyle name="Hipervínculo 319" xfId="12030" hidden="1"/>
    <cellStyle name="Hipervínculo 319" xfId="12980" hidden="1"/>
    <cellStyle name="Hipervínculo 319" xfId="13789" hidden="1"/>
    <cellStyle name="Hipervínculo 319" xfId="9552" hidden="1"/>
    <cellStyle name="Hipervínculo 319" xfId="7178" hidden="1"/>
    <cellStyle name="Hipervínculo 319" xfId="5524" hidden="1"/>
    <cellStyle name="Hipervínculo 319" xfId="3616" hidden="1"/>
    <cellStyle name="Hipervínculo 319" xfId="2441" hidden="1"/>
    <cellStyle name="Hipervínculo 319" xfId="14104" hidden="1"/>
    <cellStyle name="Hipervínculo 319" xfId="14905" hidden="1"/>
    <cellStyle name="Hipervínculo 319" xfId="16027" hidden="1"/>
    <cellStyle name="Hipervínculo 319" xfId="16826" hidden="1"/>
    <cellStyle name="Hipervínculo 319" xfId="17578" hidden="1"/>
    <cellStyle name="Hipervínculo 319" xfId="18226" hidden="1"/>
    <cellStyle name="Hipervínculo 319" xfId="14589" hidden="1"/>
    <cellStyle name="Hipervínculo 319" xfId="11343" hidden="1"/>
    <cellStyle name="Hipervínculo 319" xfId="8770" hidden="1"/>
    <cellStyle name="Hipervínculo 319" xfId="5746" hidden="1"/>
    <cellStyle name="Hipervínculo 319" xfId="3445" hidden="1"/>
    <cellStyle name="Hipervínculo 319" xfId="13244" hidden="1"/>
    <cellStyle name="Hipervínculo 319" xfId="18720" hidden="1"/>
    <cellStyle name="Hipervínculo 319" xfId="19504" hidden="1"/>
    <cellStyle name="Hipervínculo 319" xfId="20042" hidden="1"/>
    <cellStyle name="Hipervínculo 319" xfId="20611" hidden="1"/>
    <cellStyle name="Hipervínculo 319" xfId="21016" hidden="1"/>
    <cellStyle name="Hipervínculo 319" xfId="18469" hidden="1"/>
    <cellStyle name="Hipervínculo 319" xfId="15220" hidden="1"/>
    <cellStyle name="Hipervínculo 319" xfId="13098" hidden="1"/>
    <cellStyle name="Hipervínculo 319" xfId="9278" hidden="1"/>
    <cellStyle name="Hipervínculo 319" xfId="5463" hidden="1"/>
    <cellStyle name="Hipervínculo 319" xfId="17826" hidden="1"/>
    <cellStyle name="Hipervínculo 319" xfId="21300" hidden="1"/>
    <cellStyle name="Hipervínculo 319" xfId="21879" hidden="1"/>
    <cellStyle name="Hipervínculo 319" xfId="22284" hidden="1"/>
    <cellStyle name="Hipervínculo 319" xfId="22803" hidden="1"/>
    <cellStyle name="Hipervínculo 319" xfId="23208"/>
    <cellStyle name="Hipervínculo 32" xfId="543" hidden="1"/>
    <cellStyle name="Hipervínculo 32" xfId="1533" hidden="1"/>
    <cellStyle name="Hipervínculo 32" xfId="2145" hidden="1"/>
    <cellStyle name="Hipervínculo 32" xfId="2258" hidden="1"/>
    <cellStyle name="Hipervínculo 32" xfId="3056" hidden="1"/>
    <cellStyle name="Hipervínculo 32" xfId="3765" hidden="1"/>
    <cellStyle name="Hipervínculo 32" xfId="4511" hidden="1"/>
    <cellStyle name="Hipervínculo 32" xfId="4680" hidden="1"/>
    <cellStyle name="Hipervínculo 32" xfId="3143" hidden="1"/>
    <cellStyle name="Hipervínculo 32" xfId="5807" hidden="1"/>
    <cellStyle name="Hipervínculo 32" xfId="6539" hidden="1"/>
    <cellStyle name="Hipervínculo 32" xfId="6733" hidden="1"/>
    <cellStyle name="Hipervínculo 32" xfId="7717" hidden="1"/>
    <cellStyle name="Hipervínculo 32" xfId="8433" hidden="1"/>
    <cellStyle name="Hipervínculo 32" xfId="9174" hidden="1"/>
    <cellStyle name="Hipervínculo 32" xfId="9363" hidden="1"/>
    <cellStyle name="Hipervínculo 32" xfId="7934" hidden="1"/>
    <cellStyle name="Hipervínculo 32" xfId="10626" hidden="1"/>
    <cellStyle name="Hipervínculo 32" xfId="11363" hidden="1"/>
    <cellStyle name="Hipervínculo 32" xfId="11557" hidden="1"/>
    <cellStyle name="Hipervínculo 32" xfId="10060" hidden="1"/>
    <cellStyle name="Hipervínculo 32" xfId="12590" hidden="1"/>
    <cellStyle name="Hipervínculo 32" xfId="13167" hidden="1"/>
    <cellStyle name="Hipervínculo 32" xfId="13346" hidden="1"/>
    <cellStyle name="Hipervínculo 32" xfId="11806" hidden="1"/>
    <cellStyle name="Hipervínculo 32" xfId="10567" hidden="1"/>
    <cellStyle name="Hipervínculo 32" xfId="10291" hidden="1"/>
    <cellStyle name="Hipervínculo 32" xfId="8932" hidden="1"/>
    <cellStyle name="Hipervínculo 32" xfId="7861" hidden="1"/>
    <cellStyle name="Hipervínculo 32" xfId="6854" hidden="1"/>
    <cellStyle name="Hipervínculo 32" xfId="6582" hidden="1"/>
    <cellStyle name="Hipervínculo 32" xfId="8667" hidden="1"/>
    <cellStyle name="Hipervínculo 32" xfId="4644" hidden="1"/>
    <cellStyle name="Hipervínculo 32" xfId="3366" hidden="1"/>
    <cellStyle name="Hipervínculo 32" xfId="3159" hidden="1"/>
    <cellStyle name="Hipervínculo 32" xfId="1793" hidden="1"/>
    <cellStyle name="Hipervínculo 32" xfId="710" hidden="1"/>
    <cellStyle name="Hipervínculo 32" xfId="14306" hidden="1"/>
    <cellStyle name="Hipervínculo 32" xfId="14436" hidden="1"/>
    <cellStyle name="Hipervínculo 32" xfId="1388" hidden="1"/>
    <cellStyle name="Hipervínculo 32" xfId="15588" hidden="1"/>
    <cellStyle name="Hipervínculo 32" xfId="16220" hidden="1"/>
    <cellStyle name="Hipervínculo 32" xfId="16370" hidden="1"/>
    <cellStyle name="Hipervínculo 32" xfId="15089" hidden="1"/>
    <cellStyle name="Hipervínculo 32" xfId="17201" hidden="1"/>
    <cellStyle name="Hipervínculo 32" xfId="17772" hidden="1"/>
    <cellStyle name="Hipervínculo 32" xfId="17897" hidden="1"/>
    <cellStyle name="Hipervínculo 32" xfId="16605" hidden="1"/>
    <cellStyle name="Hipervínculo 32" xfId="15553" hidden="1"/>
    <cellStyle name="Hipervínculo 32" xfId="15299" hidden="1"/>
    <cellStyle name="Hipervínculo 32" xfId="14101" hidden="1"/>
    <cellStyle name="Hipervínculo 32" xfId="12372" hidden="1"/>
    <cellStyle name="Hipervínculo 32" xfId="10404" hidden="1"/>
    <cellStyle name="Hipervínculo 32" xfId="10140" hidden="1"/>
    <cellStyle name="Hipervínculo 32" xfId="13813" hidden="1"/>
    <cellStyle name="Hipervínculo 32" xfId="7199" hidden="1"/>
    <cellStyle name="Hipervínculo 32" xfId="5300" hidden="1"/>
    <cellStyle name="Hipervínculo 32" xfId="5012" hidden="1"/>
    <cellStyle name="Hipervínculo 32" xfId="2455" hidden="1"/>
    <cellStyle name="Hipervínculo 32" xfId="947" hidden="1"/>
    <cellStyle name="Hipervínculo 32" xfId="11298" hidden="1"/>
    <cellStyle name="Hipervínculo 32" xfId="12294" hidden="1"/>
    <cellStyle name="Hipervínculo 32" xfId="2108" hidden="1"/>
    <cellStyle name="Hipervínculo 32" xfId="19190" hidden="1"/>
    <cellStyle name="Hipervínculo 32" xfId="19631" hidden="1"/>
    <cellStyle name="Hipervínculo 32" xfId="19705" hidden="1"/>
    <cellStyle name="Hipervínculo 32" xfId="18869" hidden="1"/>
    <cellStyle name="Hipervínculo 32" xfId="20316" hidden="1"/>
    <cellStyle name="Hipervínculo 32" xfId="20738" hidden="1"/>
    <cellStyle name="Hipervínculo 32" xfId="20812" hidden="1"/>
    <cellStyle name="Hipervínculo 32" xfId="19849" hidden="1"/>
    <cellStyle name="Hipervínculo 32" xfId="19158" hidden="1"/>
    <cellStyle name="Hipervínculo 32" xfId="18979" hidden="1"/>
    <cellStyle name="Hipervínculo 32" xfId="17599" hidden="1"/>
    <cellStyle name="Hipervínculo 32" xfId="16472" hidden="1"/>
    <cellStyle name="Hipervínculo 32" xfId="14724" hidden="1"/>
    <cellStyle name="Hipervínculo 32" xfId="14365" hidden="1"/>
    <cellStyle name="Hipervínculo 32" xfId="17406" hidden="1"/>
    <cellStyle name="Hipervínculo 32" xfId="11104" hidden="1"/>
    <cellStyle name="Hipervínculo 32" xfId="8197" hidden="1"/>
    <cellStyle name="Hipervínculo 32" xfId="8099" hidden="1"/>
    <cellStyle name="Hipervínculo 32" xfId="3569" hidden="1"/>
    <cellStyle name="Hipervínculo 32" xfId="1182" hidden="1"/>
    <cellStyle name="Hipervínculo 32" xfId="16174" hidden="1"/>
    <cellStyle name="Hipervínculo 32" xfId="17046" hidden="1"/>
    <cellStyle name="Hipervínculo 32" xfId="2955" hidden="1"/>
    <cellStyle name="Hipervínculo 32" xfId="21584" hidden="1"/>
    <cellStyle name="Hipervínculo 32" xfId="22006" hidden="1"/>
    <cellStyle name="Hipervínculo 32" xfId="22080" hidden="1"/>
    <cellStyle name="Hipervínculo 32" xfId="21403" hidden="1"/>
    <cellStyle name="Hipervínculo 32" xfId="22508" hidden="1"/>
    <cellStyle name="Hipervínculo 32" xfId="22930" hidden="1"/>
    <cellStyle name="Hipervínculo 32" xfId="23004"/>
    <cellStyle name="Hipervínculo 320" xfId="1977" hidden="1"/>
    <cellStyle name="Hipervínculo 320" xfId="2755" hidden="1"/>
    <cellStyle name="Hipervínculo 320" xfId="4302" hidden="1"/>
    <cellStyle name="Hipervínculo 320" xfId="5085" hidden="1"/>
    <cellStyle name="Hipervínculo 320" xfId="6322" hidden="1"/>
    <cellStyle name="Hipervínculo 320" xfId="7258" hidden="1"/>
    <cellStyle name="Hipervínculo 320" xfId="8952" hidden="1"/>
    <cellStyle name="Hipervínculo 320" xfId="9867" hidden="1"/>
    <cellStyle name="Hipervínculo 320" xfId="11140" hidden="1"/>
    <cellStyle name="Hipervínculo 320" xfId="12031" hidden="1"/>
    <cellStyle name="Hipervínculo 320" xfId="12981" hidden="1"/>
    <cellStyle name="Hipervínculo 320" xfId="13790" hidden="1"/>
    <cellStyle name="Hipervínculo 320" xfId="9550" hidden="1"/>
    <cellStyle name="Hipervínculo 320" xfId="7174" hidden="1"/>
    <cellStyle name="Hipervínculo 320" xfId="5522" hidden="1"/>
    <cellStyle name="Hipervínculo 320" xfId="3614" hidden="1"/>
    <cellStyle name="Hipervínculo 320" xfId="2439" hidden="1"/>
    <cellStyle name="Hipervínculo 320" xfId="14106" hidden="1"/>
    <cellStyle name="Hipervínculo 320" xfId="14907" hidden="1"/>
    <cellStyle name="Hipervínculo 320" xfId="16028" hidden="1"/>
    <cellStyle name="Hipervínculo 320" xfId="16828" hidden="1"/>
    <cellStyle name="Hipervínculo 320" xfId="17579" hidden="1"/>
    <cellStyle name="Hipervínculo 320" xfId="18227" hidden="1"/>
    <cellStyle name="Hipervínculo 320" xfId="14588" hidden="1"/>
    <cellStyle name="Hipervínculo 320" xfId="11320" hidden="1"/>
    <cellStyle name="Hipervínculo 320" xfId="8765" hidden="1"/>
    <cellStyle name="Hipervínculo 320" xfId="5738" hidden="1"/>
    <cellStyle name="Hipervínculo 320" xfId="3442" hidden="1"/>
    <cellStyle name="Hipervínculo 320" xfId="13281" hidden="1"/>
    <cellStyle name="Hipervínculo 320" xfId="18722" hidden="1"/>
    <cellStyle name="Hipervínculo 320" xfId="19505" hidden="1"/>
    <cellStyle name="Hipervínculo 320" xfId="20044" hidden="1"/>
    <cellStyle name="Hipervínculo 320" xfId="20612" hidden="1"/>
    <cellStyle name="Hipervínculo 320" xfId="21017" hidden="1"/>
    <cellStyle name="Hipervínculo 320" xfId="18468" hidden="1"/>
    <cellStyle name="Hipervínculo 320" xfId="15217" hidden="1"/>
    <cellStyle name="Hipervínculo 320" xfId="13091" hidden="1"/>
    <cellStyle name="Hipervínculo 320" xfId="9275" hidden="1"/>
    <cellStyle name="Hipervínculo 320" xfId="5456" hidden="1"/>
    <cellStyle name="Hipervínculo 320" xfId="17853" hidden="1"/>
    <cellStyle name="Hipervínculo 320" xfId="21301" hidden="1"/>
    <cellStyle name="Hipervínculo 320" xfId="21880" hidden="1"/>
    <cellStyle name="Hipervínculo 320" xfId="22285" hidden="1"/>
    <cellStyle name="Hipervínculo 320" xfId="22804" hidden="1"/>
    <cellStyle name="Hipervínculo 320" xfId="23209"/>
    <cellStyle name="Hipervínculo 321" xfId="1872" hidden="1"/>
    <cellStyle name="Hipervínculo 321" xfId="2636" hidden="1"/>
    <cellStyle name="Hipervínculo 321" xfId="4180" hidden="1"/>
    <cellStyle name="Hipervínculo 321" xfId="4986" hidden="1"/>
    <cellStyle name="Hipervínculo 321" xfId="6206" hidden="1"/>
    <cellStyle name="Hipervínculo 321" xfId="7139" hidden="1"/>
    <cellStyle name="Hipervínculo 321" xfId="8830" hidden="1"/>
    <cellStyle name="Hipervínculo 321" xfId="9752" hidden="1"/>
    <cellStyle name="Hipervínculo 321" xfId="11023" hidden="1"/>
    <cellStyle name="Hipervínculo 321" xfId="11914" hidden="1"/>
    <cellStyle name="Hipervínculo 321" xfId="12884" hidden="1"/>
    <cellStyle name="Hipervínculo 321" xfId="13704" hidden="1"/>
    <cellStyle name="Hipervínculo 321" xfId="9713" hidden="1"/>
    <cellStyle name="Hipervínculo 321" xfId="7409" hidden="1"/>
    <cellStyle name="Hipervínculo 321" xfId="5674" hidden="1"/>
    <cellStyle name="Hipervínculo 321" xfId="3909" hidden="1"/>
    <cellStyle name="Hipervínculo 321" xfId="2627" hidden="1"/>
    <cellStyle name="Hipervínculo 321" xfId="14000" hidden="1"/>
    <cellStyle name="Hipervínculo 321" xfId="14788" hidden="1"/>
    <cellStyle name="Hipervínculo 321" xfId="15931" hidden="1"/>
    <cellStyle name="Hipervínculo 321" xfId="16704" hidden="1"/>
    <cellStyle name="Hipervínculo 321" xfId="17493" hidden="1"/>
    <cellStyle name="Hipervínculo 321" xfId="18150" hidden="1"/>
    <cellStyle name="Hipervínculo 321" xfId="14762" hidden="1"/>
    <cellStyle name="Hipervínculo 321" xfId="11640" hidden="1"/>
    <cellStyle name="Hipervínculo 321" xfId="9207" hidden="1"/>
    <cellStyle name="Hipervínculo 321" xfId="6151" hidden="1"/>
    <cellStyle name="Hipervínculo 321" xfId="3868" hidden="1"/>
    <cellStyle name="Hipervínculo 321" xfId="13415" hidden="1"/>
    <cellStyle name="Hipervínculo 321" xfId="18625" hidden="1"/>
    <cellStyle name="Hipervínculo 321" xfId="19439" hidden="1"/>
    <cellStyle name="Hipervínculo 321" xfId="19935" hidden="1"/>
    <cellStyle name="Hipervínculo 321" xfId="20546" hidden="1"/>
    <cellStyle name="Hipervínculo 321" xfId="20951" hidden="1"/>
    <cellStyle name="Hipervínculo 321" xfId="18603" hidden="1"/>
    <cellStyle name="Hipervínculo 321" xfId="15348" hidden="1"/>
    <cellStyle name="Hipervínculo 321" xfId="13361" hidden="1"/>
    <cellStyle name="Hipervínculo 321" xfId="9640" hidden="1"/>
    <cellStyle name="Hipervínculo 321" xfId="6180" hidden="1"/>
    <cellStyle name="Hipervínculo 321" xfId="17958" hidden="1"/>
    <cellStyle name="Hipervínculo 321" xfId="21235" hidden="1"/>
    <cellStyle name="Hipervínculo 321" xfId="21814" hidden="1"/>
    <cellStyle name="Hipervínculo 321" xfId="22219" hidden="1"/>
    <cellStyle name="Hipervínculo 321" xfId="22738" hidden="1"/>
    <cellStyle name="Hipervínculo 321" xfId="23143"/>
    <cellStyle name="Hipervínculo 322" xfId="1890" hidden="1"/>
    <cellStyle name="Hipervínculo 322" xfId="2657" hidden="1"/>
    <cellStyle name="Hipervínculo 322" xfId="4200" hidden="1"/>
    <cellStyle name="Hipervínculo 322" xfId="5001" hidden="1"/>
    <cellStyle name="Hipervínculo 322" xfId="6226" hidden="1"/>
    <cellStyle name="Hipervínculo 322" xfId="7161" hidden="1"/>
    <cellStyle name="Hipervínculo 322" xfId="8850" hidden="1"/>
    <cellStyle name="Hipervínculo 322" xfId="9771" hidden="1"/>
    <cellStyle name="Hipervínculo 322" xfId="11043" hidden="1"/>
    <cellStyle name="Hipervínculo 322" xfId="11933" hidden="1"/>
    <cellStyle name="Hipervínculo 322" xfId="12900" hidden="1"/>
    <cellStyle name="Hipervínculo 322" xfId="13720" hidden="1"/>
    <cellStyle name="Hipervínculo 322" xfId="9674" hidden="1"/>
    <cellStyle name="Hipervínculo 322" xfId="7368" hidden="1"/>
    <cellStyle name="Hipervínculo 322" xfId="5648" hidden="1"/>
    <cellStyle name="Hipervínculo 322" xfId="3866" hidden="1"/>
    <cellStyle name="Hipervínculo 322" xfId="2588" hidden="1"/>
    <cellStyle name="Hipervínculo 322" xfId="14015" hidden="1"/>
    <cellStyle name="Hipervínculo 322" xfId="14805" hidden="1"/>
    <cellStyle name="Hipervínculo 322" xfId="15949" hidden="1"/>
    <cellStyle name="Hipervínculo 322" xfId="16725" hidden="1"/>
    <cellStyle name="Hipervínculo 322" xfId="17507" hidden="1"/>
    <cellStyle name="Hipervínculo 322" xfId="18161" hidden="1"/>
    <cellStyle name="Hipervínculo 322" xfId="14722" hidden="1"/>
    <cellStyle name="Hipervínculo 322" xfId="11597" hidden="1"/>
    <cellStyle name="Hipervínculo 322" xfId="9154" hidden="1"/>
    <cellStyle name="Hipervínculo 322" xfId="6114" hidden="1"/>
    <cellStyle name="Hipervínculo 322" xfId="3750" hidden="1"/>
    <cellStyle name="Hipervínculo 322" xfId="13533" hidden="1"/>
    <cellStyle name="Hipervínculo 322" xfId="18642" hidden="1"/>
    <cellStyle name="Hipervínculo 322" xfId="19450" hidden="1"/>
    <cellStyle name="Hipervínculo 322" xfId="19953" hidden="1"/>
    <cellStyle name="Hipervínculo 322" xfId="20557" hidden="1"/>
    <cellStyle name="Hipervínculo 322" xfId="20962" hidden="1"/>
    <cellStyle name="Hipervínculo 322" xfId="18571" hidden="1"/>
    <cellStyle name="Hipervínculo 322" xfId="15326" hidden="1"/>
    <cellStyle name="Hipervínculo 322" xfId="13316" hidden="1"/>
    <cellStyle name="Hipervínculo 322" xfId="9584" hidden="1"/>
    <cellStyle name="Hipervínculo 322" xfId="6104" hidden="1"/>
    <cellStyle name="Hipervínculo 322" xfId="18040" hidden="1"/>
    <cellStyle name="Hipervínculo 322" xfId="21246" hidden="1"/>
    <cellStyle name="Hipervínculo 322" xfId="21825" hidden="1"/>
    <cellStyle name="Hipervínculo 322" xfId="22230" hidden="1"/>
    <cellStyle name="Hipervínculo 322" xfId="22749" hidden="1"/>
    <cellStyle name="Hipervínculo 322" xfId="23154"/>
    <cellStyle name="Hipervínculo 323" xfId="1888" hidden="1"/>
    <cellStyle name="Hipervínculo 323" xfId="2655" hidden="1"/>
    <cellStyle name="Hipervínculo 323" xfId="4198" hidden="1"/>
    <cellStyle name="Hipervínculo 323" xfId="5000" hidden="1"/>
    <cellStyle name="Hipervínculo 323" xfId="6224" hidden="1"/>
    <cellStyle name="Hipervínculo 323" xfId="7159" hidden="1"/>
    <cellStyle name="Hipervínculo 323" xfId="8848" hidden="1"/>
    <cellStyle name="Hipervínculo 323" xfId="9769" hidden="1"/>
    <cellStyle name="Hipervínculo 323" xfId="11041" hidden="1"/>
    <cellStyle name="Hipervínculo 323" xfId="11931" hidden="1"/>
    <cellStyle name="Hipervínculo 323" xfId="12899" hidden="1"/>
    <cellStyle name="Hipervínculo 323" xfId="13718" hidden="1"/>
    <cellStyle name="Hipervínculo 323" xfId="9677" hidden="1"/>
    <cellStyle name="Hipervínculo 323" xfId="7371" hidden="1"/>
    <cellStyle name="Hipervínculo 323" xfId="5650" hidden="1"/>
    <cellStyle name="Hipervínculo 323" xfId="3870" hidden="1"/>
    <cellStyle name="Hipervínculo 323" xfId="2592" hidden="1"/>
    <cellStyle name="Hipervínculo 323" xfId="14013" hidden="1"/>
    <cellStyle name="Hipervínculo 323" xfId="14803" hidden="1"/>
    <cellStyle name="Hipervínculo 323" xfId="15948" hidden="1"/>
    <cellStyle name="Hipervínculo 323" xfId="16723" hidden="1"/>
    <cellStyle name="Hipervínculo 323" xfId="17506" hidden="1"/>
    <cellStyle name="Hipervínculo 323" xfId="18160" hidden="1"/>
    <cellStyle name="Hipervínculo 323" xfId="14726" hidden="1"/>
    <cellStyle name="Hipervínculo 323" xfId="11601" hidden="1"/>
    <cellStyle name="Hipervínculo 323" xfId="9155" hidden="1"/>
    <cellStyle name="Hipervínculo 323" xfId="6117" hidden="1"/>
    <cellStyle name="Hipervínculo 323" xfId="3760" hidden="1"/>
    <cellStyle name="Hipervínculo 323" xfId="13531" hidden="1"/>
    <cellStyle name="Hipervínculo 323" xfId="18640" hidden="1"/>
    <cellStyle name="Hipervínculo 323" xfId="19449" hidden="1"/>
    <cellStyle name="Hipervínculo 323" xfId="19951" hidden="1"/>
    <cellStyle name="Hipervínculo 323" xfId="20556" hidden="1"/>
    <cellStyle name="Hipervínculo 323" xfId="20961" hidden="1"/>
    <cellStyle name="Hipervínculo 323" xfId="18574" hidden="1"/>
    <cellStyle name="Hipervínculo 323" xfId="15328" hidden="1"/>
    <cellStyle name="Hipervínculo 323" xfId="13318" hidden="1"/>
    <cellStyle name="Hipervínculo 323" xfId="9587" hidden="1"/>
    <cellStyle name="Hipervínculo 323" xfId="6110" hidden="1"/>
    <cellStyle name="Hipervínculo 323" xfId="18039" hidden="1"/>
    <cellStyle name="Hipervínculo 323" xfId="21245" hidden="1"/>
    <cellStyle name="Hipervínculo 323" xfId="21824" hidden="1"/>
    <cellStyle name="Hipervínculo 323" xfId="22229" hidden="1"/>
    <cellStyle name="Hipervínculo 323" xfId="22748" hidden="1"/>
    <cellStyle name="Hipervínculo 323" xfId="23153"/>
    <cellStyle name="Hipervínculo 324" xfId="1743" hidden="1"/>
    <cellStyle name="Hipervínculo 324" xfId="1516" hidden="1"/>
    <cellStyle name="Hipervínculo 324" xfId="4041" hidden="1"/>
    <cellStyle name="Hipervínculo 324" xfId="3742" hidden="1"/>
    <cellStyle name="Hipervínculo 324" xfId="6076" hidden="1"/>
    <cellStyle name="Hipervínculo 324" xfId="5783" hidden="1"/>
    <cellStyle name="Hipervínculo 324" xfId="8697" hidden="1"/>
    <cellStyle name="Hipervínculo 324" xfId="8410" hidden="1"/>
    <cellStyle name="Hipervínculo 324" xfId="10887" hidden="1"/>
    <cellStyle name="Hipervínculo 324" xfId="10603" hidden="1"/>
    <cellStyle name="Hipervínculo 324" xfId="12776" hidden="1"/>
    <cellStyle name="Hipervínculo 324" xfId="12575" hidden="1"/>
    <cellStyle name="Hipervínculo 324" xfId="11848" hidden="1"/>
    <cellStyle name="Hipervínculo 324" xfId="7544" hidden="1"/>
    <cellStyle name="Hipervínculo 324" xfId="7890" hidden="1"/>
    <cellStyle name="Hipervínculo 324" xfId="4187" hidden="1"/>
    <cellStyle name="Hipervínculo 324" xfId="4670" hidden="1"/>
    <cellStyle name="Hipervínculo 324" xfId="239" hidden="1"/>
    <cellStyle name="Hipervínculo 324" xfId="732" hidden="1"/>
    <cellStyle name="Hipervínculo 324" xfId="15820" hidden="1"/>
    <cellStyle name="Hipervínculo 324" xfId="15565" hidden="1"/>
    <cellStyle name="Hipervínculo 324" xfId="17396" hidden="1"/>
    <cellStyle name="Hipervínculo 324" xfId="17183" hidden="1"/>
    <cellStyle name="Hipervínculo 324" xfId="16651" hidden="1"/>
    <cellStyle name="Hipervínculo 324" xfId="12116" hidden="1"/>
    <cellStyle name="Hipervínculo 324" xfId="12386" hidden="1"/>
    <cellStyle name="Hipervínculo 324" xfId="6518" hidden="1"/>
    <cellStyle name="Hipervínculo 324" xfId="7286" hidden="1"/>
    <cellStyle name="Hipervínculo 324" xfId="56" hidden="1"/>
    <cellStyle name="Hipervínculo 324" xfId="966" hidden="1"/>
    <cellStyle name="Hipervínculo 324" xfId="19366" hidden="1"/>
    <cellStyle name="Hipervínculo 324" xfId="19169" hidden="1"/>
    <cellStyle name="Hipervínculo 324" xfId="20473" hidden="1"/>
    <cellStyle name="Hipervínculo 324" xfId="20303" hidden="1"/>
    <cellStyle name="Hipervínculo 324" xfId="19886" hidden="1"/>
    <cellStyle name="Hipervínculo 324" xfId="15750" hidden="1"/>
    <cellStyle name="Hipervínculo 324" xfId="16511" hidden="1"/>
    <cellStyle name="Hipervínculo 324" xfId="10136" hidden="1"/>
    <cellStyle name="Hipervínculo 324" xfId="11215" hidden="1"/>
    <cellStyle name="Hipervínculo 324" xfId="75" hidden="1"/>
    <cellStyle name="Hipervínculo 324" xfId="1243" hidden="1"/>
    <cellStyle name="Hipervínculo 324" xfId="21741" hidden="1"/>
    <cellStyle name="Hipervínculo 324" xfId="21571" hidden="1"/>
    <cellStyle name="Hipervínculo 324" xfId="22665" hidden="1"/>
    <cellStyle name="Hipervínculo 324" xfId="22495"/>
    <cellStyle name="Hipervínculo 325" xfId="1886" hidden="1"/>
    <cellStyle name="Hipervínculo 325" xfId="2653" hidden="1"/>
    <cellStyle name="Hipervínculo 325" xfId="4196" hidden="1"/>
    <cellStyle name="Hipervínculo 325" xfId="4998" hidden="1"/>
    <cellStyle name="Hipervínculo 325" xfId="6222" hidden="1"/>
    <cellStyle name="Hipervínculo 325" xfId="7156" hidden="1"/>
    <cellStyle name="Hipervínculo 325" xfId="8845" hidden="1"/>
    <cellStyle name="Hipervínculo 325" xfId="9767" hidden="1"/>
    <cellStyle name="Hipervínculo 325" xfId="11038" hidden="1"/>
    <cellStyle name="Hipervínculo 325" xfId="11928" hidden="1"/>
    <cellStyle name="Hipervínculo 325" xfId="12897" hidden="1"/>
    <cellStyle name="Hipervínculo 325" xfId="13717" hidden="1"/>
    <cellStyle name="Hipervínculo 325" xfId="9682" hidden="1"/>
    <cellStyle name="Hipervínculo 325" xfId="7377" hidden="1"/>
    <cellStyle name="Hipervínculo 325" xfId="5653" hidden="1"/>
    <cellStyle name="Hipervínculo 325" xfId="3876" hidden="1"/>
    <cellStyle name="Hipervínculo 325" xfId="2597" hidden="1"/>
    <cellStyle name="Hipervínculo 325" xfId="14012" hidden="1"/>
    <cellStyle name="Hipervínculo 325" xfId="14801" hidden="1"/>
    <cellStyle name="Hipervínculo 325" xfId="15945" hidden="1"/>
    <cellStyle name="Hipervínculo 325" xfId="16720" hidden="1"/>
    <cellStyle name="Hipervínculo 325" xfId="17505" hidden="1"/>
    <cellStyle name="Hipervínculo 325" xfId="18159" hidden="1"/>
    <cellStyle name="Hipervínculo 325" xfId="14731" hidden="1"/>
    <cellStyle name="Hipervínculo 325" xfId="11606" hidden="1"/>
    <cellStyle name="Hipervínculo 325" xfId="9157" hidden="1"/>
    <cellStyle name="Hipervínculo 325" xfId="6122" hidden="1"/>
    <cellStyle name="Hipervínculo 325" xfId="3774" hidden="1"/>
    <cellStyle name="Hipervínculo 325" xfId="13529" hidden="1"/>
    <cellStyle name="Hipervínculo 325" xfId="18638" hidden="1"/>
    <cellStyle name="Hipervínculo 325" xfId="19448" hidden="1"/>
    <cellStyle name="Hipervínculo 325" xfId="19949" hidden="1"/>
    <cellStyle name="Hipervínculo 325" xfId="20555" hidden="1"/>
    <cellStyle name="Hipervínculo 325" xfId="20960" hidden="1"/>
    <cellStyle name="Hipervínculo 325" xfId="18578" hidden="1"/>
    <cellStyle name="Hipervínculo 325" xfId="15331" hidden="1"/>
    <cellStyle name="Hipervínculo 325" xfId="13327" hidden="1"/>
    <cellStyle name="Hipervínculo 325" xfId="9591" hidden="1"/>
    <cellStyle name="Hipervínculo 325" xfId="6120" hidden="1"/>
    <cellStyle name="Hipervínculo 325" xfId="18038" hidden="1"/>
    <cellStyle name="Hipervínculo 325" xfId="21244" hidden="1"/>
    <cellStyle name="Hipervínculo 325" xfId="21823" hidden="1"/>
    <cellStyle name="Hipervínculo 325" xfId="22228" hidden="1"/>
    <cellStyle name="Hipervínculo 325" xfId="22747" hidden="1"/>
    <cellStyle name="Hipervínculo 325" xfId="23152"/>
    <cellStyle name="Hipervínculo 326" xfId="1884" hidden="1"/>
    <cellStyle name="Hipervínculo 326" xfId="2651" hidden="1"/>
    <cellStyle name="Hipervínculo 326" xfId="4195" hidden="1"/>
    <cellStyle name="Hipervínculo 326" xfId="4997" hidden="1"/>
    <cellStyle name="Hipervínculo 326" xfId="6220" hidden="1"/>
    <cellStyle name="Hipervínculo 326" xfId="7154" hidden="1"/>
    <cellStyle name="Hipervínculo 326" xfId="8844" hidden="1"/>
    <cellStyle name="Hipervínculo 326" xfId="9766" hidden="1"/>
    <cellStyle name="Hipervínculo 326" xfId="11036" hidden="1"/>
    <cellStyle name="Hipervínculo 326" xfId="11927" hidden="1"/>
    <cellStyle name="Hipervínculo 326" xfId="12895" hidden="1"/>
    <cellStyle name="Hipervínculo 326" xfId="13715" hidden="1"/>
    <cellStyle name="Hipervínculo 326" xfId="9686" hidden="1"/>
    <cellStyle name="Hipervínculo 326" xfId="7381" hidden="1"/>
    <cellStyle name="Hipervínculo 326" xfId="5655" hidden="1"/>
    <cellStyle name="Hipervínculo 326" xfId="3879" hidden="1"/>
    <cellStyle name="Hipervínculo 326" xfId="2600" hidden="1"/>
    <cellStyle name="Hipervínculo 326" xfId="14010" hidden="1"/>
    <cellStyle name="Hipervínculo 326" xfId="14800" hidden="1"/>
    <cellStyle name="Hipervínculo 326" xfId="15943" hidden="1"/>
    <cellStyle name="Hipervínculo 326" xfId="16719" hidden="1"/>
    <cellStyle name="Hipervínculo 326" xfId="17504" hidden="1"/>
    <cellStyle name="Hipervínculo 326" xfId="18158" hidden="1"/>
    <cellStyle name="Hipervínculo 326" xfId="14735" hidden="1"/>
    <cellStyle name="Hipervínculo 326" xfId="11612" hidden="1"/>
    <cellStyle name="Hipervínculo 326" xfId="9160" hidden="1"/>
    <cellStyle name="Hipervínculo 326" xfId="6125" hidden="1"/>
    <cellStyle name="Hipervínculo 326" xfId="3790" hidden="1"/>
    <cellStyle name="Hipervínculo 326" xfId="13528" hidden="1"/>
    <cellStyle name="Hipervínculo 326" xfId="18637" hidden="1"/>
    <cellStyle name="Hipervínculo 326" xfId="19447" hidden="1"/>
    <cellStyle name="Hipervínculo 326" xfId="19948" hidden="1"/>
    <cellStyle name="Hipervínculo 326" xfId="20554" hidden="1"/>
    <cellStyle name="Hipervínculo 326" xfId="20959" hidden="1"/>
    <cellStyle name="Hipervínculo 326" xfId="18581" hidden="1"/>
    <cellStyle name="Hipervínculo 326" xfId="15333" hidden="1"/>
    <cellStyle name="Hipervínculo 326" xfId="13329" hidden="1"/>
    <cellStyle name="Hipervínculo 326" xfId="9594" hidden="1"/>
    <cellStyle name="Hipervínculo 326" xfId="6127" hidden="1"/>
    <cellStyle name="Hipervínculo 326" xfId="18037" hidden="1"/>
    <cellStyle name="Hipervínculo 326" xfId="21243" hidden="1"/>
    <cellStyle name="Hipervínculo 326" xfId="21822" hidden="1"/>
    <cellStyle name="Hipervínculo 326" xfId="22227" hidden="1"/>
    <cellStyle name="Hipervínculo 326" xfId="22746" hidden="1"/>
    <cellStyle name="Hipervínculo 326" xfId="23151"/>
    <cellStyle name="Hipervínculo 327" xfId="1882" hidden="1"/>
    <cellStyle name="Hipervínculo 327" xfId="2649" hidden="1"/>
    <cellStyle name="Hipervínculo 327" xfId="4193" hidden="1"/>
    <cellStyle name="Hipervínculo 327" xfId="4995" hidden="1"/>
    <cellStyle name="Hipervínculo 327" xfId="6218" hidden="1"/>
    <cellStyle name="Hipervínculo 327" xfId="7152" hidden="1"/>
    <cellStyle name="Hipervínculo 327" xfId="8842" hidden="1"/>
    <cellStyle name="Hipervínculo 327" xfId="9764" hidden="1"/>
    <cellStyle name="Hipervínculo 327" xfId="11035" hidden="1"/>
    <cellStyle name="Hipervínculo 327" xfId="11925" hidden="1"/>
    <cellStyle name="Hipervínculo 327" xfId="12894" hidden="1"/>
    <cellStyle name="Hipervínculo 327" xfId="13714" hidden="1"/>
    <cellStyle name="Hipervínculo 327" xfId="9689" hidden="1"/>
    <cellStyle name="Hipervínculo 327" xfId="7385" hidden="1"/>
    <cellStyle name="Hipervínculo 327" xfId="5658" hidden="1"/>
    <cellStyle name="Hipervínculo 327" xfId="3883" hidden="1"/>
    <cellStyle name="Hipervínculo 327" xfId="2604" hidden="1"/>
    <cellStyle name="Hipervínculo 327" xfId="14009" hidden="1"/>
    <cellStyle name="Hipervínculo 327" xfId="14798" hidden="1"/>
    <cellStyle name="Hipervínculo 327" xfId="15942" hidden="1"/>
    <cellStyle name="Hipervínculo 327" xfId="16717" hidden="1"/>
    <cellStyle name="Hipervínculo 327" xfId="17502" hidden="1"/>
    <cellStyle name="Hipervínculo 327" xfId="18157" hidden="1"/>
    <cellStyle name="Hipervínculo 327" xfId="14737" hidden="1"/>
    <cellStyle name="Hipervínculo 327" xfId="11614" hidden="1"/>
    <cellStyle name="Hipervínculo 327" xfId="9167" hidden="1"/>
    <cellStyle name="Hipervínculo 327" xfId="6129" hidden="1"/>
    <cellStyle name="Hipervínculo 327" xfId="3812" hidden="1"/>
    <cellStyle name="Hipervínculo 327" xfId="13526" hidden="1"/>
    <cellStyle name="Hipervínculo 327" xfId="18635" hidden="1"/>
    <cellStyle name="Hipervínculo 327" xfId="19446" hidden="1"/>
    <cellStyle name="Hipervínculo 327" xfId="19946" hidden="1"/>
    <cellStyle name="Hipervínculo 327" xfId="20553" hidden="1"/>
    <cellStyle name="Hipervínculo 327" xfId="20958" hidden="1"/>
    <cellStyle name="Hipervínculo 327" xfId="18583" hidden="1"/>
    <cellStyle name="Hipervínculo 327" xfId="15335" hidden="1"/>
    <cellStyle name="Hipervínculo 327" xfId="13336" hidden="1"/>
    <cellStyle name="Hipervínculo 327" xfId="9597" hidden="1"/>
    <cellStyle name="Hipervínculo 327" xfId="6133" hidden="1"/>
    <cellStyle name="Hipervínculo 327" xfId="18036" hidden="1"/>
    <cellStyle name="Hipervínculo 327" xfId="21242" hidden="1"/>
    <cellStyle name="Hipervínculo 327" xfId="21821" hidden="1"/>
    <cellStyle name="Hipervínculo 327" xfId="22226" hidden="1"/>
    <cellStyle name="Hipervínculo 327" xfId="22745" hidden="1"/>
    <cellStyle name="Hipervínculo 327" xfId="23150"/>
    <cellStyle name="Hipervínculo 328" xfId="1881" hidden="1"/>
    <cellStyle name="Hipervínculo 328" xfId="2647" hidden="1"/>
    <cellStyle name="Hipervínculo 328" xfId="4191" hidden="1"/>
    <cellStyle name="Hipervínculo 328" xfId="4994" hidden="1"/>
    <cellStyle name="Hipervínculo 328" xfId="6216" hidden="1"/>
    <cellStyle name="Hipervínculo 328" xfId="7150" hidden="1"/>
    <cellStyle name="Hipervínculo 328" xfId="8840" hidden="1"/>
    <cellStyle name="Hipervínculo 328" xfId="9762" hidden="1"/>
    <cellStyle name="Hipervínculo 328" xfId="11033" hidden="1"/>
    <cellStyle name="Hipervínculo 328" xfId="11923" hidden="1"/>
    <cellStyle name="Hipervínculo 328" xfId="12892" hidden="1"/>
    <cellStyle name="Hipervínculo 328" xfId="13713" hidden="1"/>
    <cellStyle name="Hipervínculo 328" xfId="9693" hidden="1"/>
    <cellStyle name="Hipervínculo 328" xfId="7389" hidden="1"/>
    <cellStyle name="Hipervínculo 328" xfId="5660" hidden="1"/>
    <cellStyle name="Hipervínculo 328" xfId="3887" hidden="1"/>
    <cellStyle name="Hipervínculo 328" xfId="2608" hidden="1"/>
    <cellStyle name="Hipervínculo 328" xfId="14008" hidden="1"/>
    <cellStyle name="Hipervínculo 328" xfId="14797" hidden="1"/>
    <cellStyle name="Hipervínculo 328" xfId="15941" hidden="1"/>
    <cellStyle name="Hipervínculo 328" xfId="16715" hidden="1"/>
    <cellStyle name="Hipervínculo 328" xfId="17501" hidden="1"/>
    <cellStyle name="Hipervínculo 328" xfId="18156" hidden="1"/>
    <cellStyle name="Hipervínculo 328" xfId="14741" hidden="1"/>
    <cellStyle name="Hipervínculo 328" xfId="11620" hidden="1"/>
    <cellStyle name="Hipervínculo 328" xfId="9172" hidden="1"/>
    <cellStyle name="Hipervínculo 328" xfId="6131" hidden="1"/>
    <cellStyle name="Hipervínculo 328" xfId="3817" hidden="1"/>
    <cellStyle name="Hipervínculo 328" xfId="13811" hidden="1"/>
    <cellStyle name="Hipervínculo 328" xfId="18634" hidden="1"/>
    <cellStyle name="Hipervínculo 328" xfId="19445" hidden="1"/>
    <cellStyle name="Hipervínculo 328" xfId="19944" hidden="1"/>
    <cellStyle name="Hipervínculo 328" xfId="20552" hidden="1"/>
    <cellStyle name="Hipervínculo 328" xfId="20957" hidden="1"/>
    <cellStyle name="Hipervínculo 328" xfId="18586" hidden="1"/>
    <cellStyle name="Hipervínculo 328" xfId="15336" hidden="1"/>
    <cellStyle name="Hipervínculo 328" xfId="13339" hidden="1"/>
    <cellStyle name="Hipervínculo 328" xfId="9603" hidden="1"/>
    <cellStyle name="Hipervínculo 328" xfId="6138" hidden="1"/>
    <cellStyle name="Hipervínculo 328" xfId="18262" hidden="1"/>
    <cellStyle name="Hipervínculo 328" xfId="21241" hidden="1"/>
    <cellStyle name="Hipervínculo 328" xfId="21820" hidden="1"/>
    <cellStyle name="Hipervínculo 328" xfId="22225" hidden="1"/>
    <cellStyle name="Hipervínculo 328" xfId="22744" hidden="1"/>
    <cellStyle name="Hipervínculo 328" xfId="23149"/>
    <cellStyle name="Hipervínculo 329" xfId="1879" hidden="1"/>
    <cellStyle name="Hipervínculo 329" xfId="2645" hidden="1"/>
    <cellStyle name="Hipervínculo 329" xfId="4189" hidden="1"/>
    <cellStyle name="Hipervínculo 329" xfId="4993" hidden="1"/>
    <cellStyle name="Hipervínculo 329" xfId="6214" hidden="1"/>
    <cellStyle name="Hipervínculo 329" xfId="7148" hidden="1"/>
    <cellStyle name="Hipervínculo 329" xfId="8838" hidden="1"/>
    <cellStyle name="Hipervínculo 329" xfId="9761" hidden="1"/>
    <cellStyle name="Hipervínculo 329" xfId="11032" hidden="1"/>
    <cellStyle name="Hipervínculo 329" xfId="11921" hidden="1"/>
    <cellStyle name="Hipervínculo 329" xfId="12891" hidden="1"/>
    <cellStyle name="Hipervínculo 329" xfId="13711" hidden="1"/>
    <cellStyle name="Hipervínculo 329" xfId="9696" hidden="1"/>
    <cellStyle name="Hipervínculo 329" xfId="7393" hidden="1"/>
    <cellStyle name="Hipervínculo 329" xfId="5663" hidden="1"/>
    <cellStyle name="Hipervínculo 329" xfId="3891" hidden="1"/>
    <cellStyle name="Hipervínculo 329" xfId="2611" hidden="1"/>
    <cellStyle name="Hipervínculo 329" xfId="14006" hidden="1"/>
    <cellStyle name="Hipervínculo 329" xfId="14795" hidden="1"/>
    <cellStyle name="Hipervínculo 329" xfId="15939" hidden="1"/>
    <cellStyle name="Hipervínculo 329" xfId="16713" hidden="1"/>
    <cellStyle name="Hipervínculo 329" xfId="17500" hidden="1"/>
    <cellStyle name="Hipervínculo 329" xfId="18155" hidden="1"/>
    <cellStyle name="Hipervínculo 329" xfId="14745" hidden="1"/>
    <cellStyle name="Hipervínculo 329" xfId="11624" hidden="1"/>
    <cellStyle name="Hipervínculo 329" xfId="9183" hidden="1"/>
    <cellStyle name="Hipervínculo 329" xfId="6135" hidden="1"/>
    <cellStyle name="Hipervínculo 329" xfId="3821" hidden="1"/>
    <cellStyle name="Hipervínculo 329" xfId="12290" hidden="1"/>
    <cellStyle name="Hipervínculo 329" xfId="18632" hidden="1"/>
    <cellStyle name="Hipervínculo 329" xfId="19444" hidden="1"/>
    <cellStyle name="Hipervínculo 329" xfId="19942" hidden="1"/>
    <cellStyle name="Hipervínculo 329" xfId="20551" hidden="1"/>
    <cellStyle name="Hipervínculo 329" xfId="20956" hidden="1"/>
    <cellStyle name="Hipervínculo 329" xfId="18589" hidden="1"/>
    <cellStyle name="Hipervínculo 329" xfId="15338" hidden="1"/>
    <cellStyle name="Hipervínculo 329" xfId="13342" hidden="1"/>
    <cellStyle name="Hipervínculo 329" xfId="9606" hidden="1"/>
    <cellStyle name="Hipervínculo 329" xfId="6149" hidden="1"/>
    <cellStyle name="Hipervínculo 329" xfId="17042" hidden="1"/>
    <cellStyle name="Hipervínculo 329" xfId="21240" hidden="1"/>
    <cellStyle name="Hipervínculo 329" xfId="21819" hidden="1"/>
    <cellStyle name="Hipervínculo 329" xfId="22224" hidden="1"/>
    <cellStyle name="Hipervínculo 329" xfId="22743" hidden="1"/>
    <cellStyle name="Hipervínculo 329" xfId="23148"/>
    <cellStyle name="Hipervínculo 33" xfId="569" hidden="1"/>
    <cellStyle name="Hipervínculo 33" xfId="1553" hidden="1"/>
    <cellStyle name="Hipervínculo 33" xfId="2157" hidden="1"/>
    <cellStyle name="Hipervínculo 33" xfId="2236" hidden="1"/>
    <cellStyle name="Hipervínculo 33" xfId="3070" hidden="1"/>
    <cellStyle name="Hipervínculo 33" xfId="3788" hidden="1"/>
    <cellStyle name="Hipervínculo 33" xfId="4525" hidden="1"/>
    <cellStyle name="Hipervínculo 33" xfId="4649" hidden="1"/>
    <cellStyle name="Hipervínculo 33" xfId="3124" hidden="1"/>
    <cellStyle name="Hipervínculo 33" xfId="5830" hidden="1"/>
    <cellStyle name="Hipervínculo 33" xfId="6553" hidden="1"/>
    <cellStyle name="Hipervínculo 33" xfId="6699" hidden="1"/>
    <cellStyle name="Hipervínculo 33" xfId="7732" hidden="1"/>
    <cellStyle name="Hipervínculo 33" xfId="8456" hidden="1"/>
    <cellStyle name="Hipervínculo 33" xfId="9187" hidden="1"/>
    <cellStyle name="Hipervínculo 33" xfId="9327" hidden="1"/>
    <cellStyle name="Hipervínculo 33" xfId="7896" hidden="1"/>
    <cellStyle name="Hipervínculo 33" xfId="10650" hidden="1"/>
    <cellStyle name="Hipervínculo 33" xfId="11377" hidden="1"/>
    <cellStyle name="Hipervínculo 33" xfId="11526" hidden="1"/>
    <cellStyle name="Hipervínculo 33" xfId="8143" hidden="1"/>
    <cellStyle name="Hipervínculo 33" xfId="12611" hidden="1"/>
    <cellStyle name="Hipervínculo 33" xfId="13180" hidden="1"/>
    <cellStyle name="Hipervínculo 33" xfId="13315" hidden="1"/>
    <cellStyle name="Hipervínculo 33" xfId="11761" hidden="1"/>
    <cellStyle name="Hipervínculo 33" xfId="10522" hidden="1"/>
    <cellStyle name="Hipervínculo 33" xfId="10323" hidden="1"/>
    <cellStyle name="Hipervínculo 33" xfId="8901" hidden="1"/>
    <cellStyle name="Hipervínculo 33" xfId="7841" hidden="1"/>
    <cellStyle name="Hipervínculo 33" xfId="6834" hidden="1"/>
    <cellStyle name="Hipervínculo 33" xfId="6632" hidden="1"/>
    <cellStyle name="Hipervínculo 33" xfId="8738" hidden="1"/>
    <cellStyle name="Hipervínculo 33" xfId="4613" hidden="1"/>
    <cellStyle name="Hipervínculo 33" xfId="3353" hidden="1"/>
    <cellStyle name="Hipervínculo 33" xfId="3202" hidden="1"/>
    <cellStyle name="Hipervínculo 33" xfId="1761" hidden="1"/>
    <cellStyle name="Hipervínculo 33" xfId="688" hidden="1"/>
    <cellStyle name="Hipervínculo 33" xfId="14319" hidden="1"/>
    <cellStyle name="Hipervínculo 33" xfId="14406" hidden="1"/>
    <cellStyle name="Hipervínculo 33" xfId="1425" hidden="1"/>
    <cellStyle name="Hipervínculo 33" xfId="15609" hidden="1"/>
    <cellStyle name="Hipervínculo 33" xfId="16233" hidden="1"/>
    <cellStyle name="Hipervínculo 33" xfId="16345" hidden="1"/>
    <cellStyle name="Hipervínculo 33" xfId="1064" hidden="1"/>
    <cellStyle name="Hipervínculo 33" xfId="17221" hidden="1"/>
    <cellStyle name="Hipervínculo 33" xfId="17784" hidden="1"/>
    <cellStyle name="Hipervínculo 33" xfId="17871" hidden="1"/>
    <cellStyle name="Hipervínculo 33" xfId="16565" hidden="1"/>
    <cellStyle name="Hipervínculo 33" xfId="15509" hidden="1"/>
    <cellStyle name="Hipervínculo 33" xfId="15330" hidden="1"/>
    <cellStyle name="Hipervínculo 33" xfId="14070" hidden="1"/>
    <cellStyle name="Hipervínculo 33" xfId="12353" hidden="1"/>
    <cellStyle name="Hipervínculo 33" xfId="10382" hidden="1"/>
    <cellStyle name="Hipervínculo 33" xfId="10198" hidden="1"/>
    <cellStyle name="Hipervínculo 33" xfId="13938" hidden="1"/>
    <cellStyle name="Hipervínculo 33" xfId="7108" hidden="1"/>
    <cellStyle name="Hipervínculo 33" xfId="5287" hidden="1"/>
    <cellStyle name="Hipervínculo 33" xfId="5076" hidden="1"/>
    <cellStyle name="Hipervínculo 33" xfId="2424" hidden="1"/>
    <cellStyle name="Hipervínculo 33" xfId="907" hidden="1"/>
    <cellStyle name="Hipervínculo 33" xfId="13256" hidden="1"/>
    <cellStyle name="Hipervínculo 33" xfId="13543" hidden="1"/>
    <cellStyle name="Hipervínculo 33" xfId="2204" hidden="1"/>
    <cellStyle name="Hipervínculo 33" xfId="19210" hidden="1"/>
    <cellStyle name="Hipervínculo 33" xfId="19643" hidden="1"/>
    <cellStyle name="Hipervínculo 33" xfId="19691" hidden="1"/>
    <cellStyle name="Hipervínculo 33" xfId="1382" hidden="1"/>
    <cellStyle name="Hipervínculo 33" xfId="20335" hidden="1"/>
    <cellStyle name="Hipervínculo 33" xfId="20750" hidden="1"/>
    <cellStyle name="Hipervínculo 33" xfId="20798" hidden="1"/>
    <cellStyle name="Hipervínculo 33" xfId="19813" hidden="1"/>
    <cellStyle name="Hipervínculo 33" xfId="19115" hidden="1"/>
    <cellStyle name="Hipervínculo 33" xfId="18996" hidden="1"/>
    <cellStyle name="Hipervínculo 33" xfId="17571" hidden="1"/>
    <cellStyle name="Hipervínculo 33" xfId="16433" hidden="1"/>
    <cellStyle name="Hipervínculo 33" xfId="14666" hidden="1"/>
    <cellStyle name="Hipervínculo 33" xfId="14379" hidden="1"/>
    <cellStyle name="Hipervínculo 33" xfId="17454" hidden="1"/>
    <cellStyle name="Hipervínculo 33" xfId="11010" hidden="1"/>
    <cellStyle name="Hipervínculo 33" xfId="8185" hidden="1"/>
    <cellStyle name="Hipervínculo 33" xfId="8122" hidden="1"/>
    <cellStyle name="Hipervínculo 33" xfId="3483" hidden="1"/>
    <cellStyle name="Hipervínculo 33" xfId="1156" hidden="1"/>
    <cellStyle name="Hipervínculo 33" xfId="17832" hidden="1"/>
    <cellStyle name="Hipervínculo 33" xfId="18046" hidden="1"/>
    <cellStyle name="Hipervínculo 33" xfId="2981" hidden="1"/>
    <cellStyle name="Hipervínculo 33" xfId="21603" hidden="1"/>
    <cellStyle name="Hipervínculo 33" xfId="22018" hidden="1"/>
    <cellStyle name="Hipervínculo 33" xfId="22066" hidden="1"/>
    <cellStyle name="Hipervínculo 33" xfId="2174" hidden="1"/>
    <cellStyle name="Hipervínculo 33" xfId="22527" hidden="1"/>
    <cellStyle name="Hipervínculo 33" xfId="22942" hidden="1"/>
    <cellStyle name="Hipervínculo 33" xfId="22990"/>
    <cellStyle name="Hipervínculo 330" xfId="1717" hidden="1"/>
    <cellStyle name="Hipervínculo 330" xfId="1460" hidden="1"/>
    <cellStyle name="Hipervínculo 330" xfId="4010" hidden="1"/>
    <cellStyle name="Hipervínculo 330" xfId="3679" hidden="1"/>
    <cellStyle name="Hipervínculo 330" xfId="6047" hidden="1"/>
    <cellStyle name="Hipervínculo 330" xfId="5720" hidden="1"/>
    <cellStyle name="Hipervínculo 330" xfId="8668" hidden="1"/>
    <cellStyle name="Hipervínculo 330" xfId="8347" hidden="1"/>
    <cellStyle name="Hipervínculo 330" xfId="10861" hidden="1"/>
    <cellStyle name="Hipervínculo 330" xfId="10538" hidden="1"/>
    <cellStyle name="Hipervínculo 330" xfId="12760" hidden="1"/>
    <cellStyle name="Hipervínculo 330" xfId="12523" hidden="1"/>
    <cellStyle name="Hipervínculo 330" xfId="11971" hidden="1"/>
    <cellStyle name="Hipervínculo 330" xfId="7575" hidden="1"/>
    <cellStyle name="Hipervínculo 330" xfId="7970" hidden="1"/>
    <cellStyle name="Hipervínculo 330" xfId="4247" hidden="1"/>
    <cellStyle name="Hipervínculo 330" xfId="4749" hidden="1"/>
    <cellStyle name="Hipervínculo 330" xfId="76" hidden="1"/>
    <cellStyle name="Hipervínculo 330" xfId="794" hidden="1"/>
    <cellStyle name="Hipervínculo 330" xfId="15797" hidden="1"/>
    <cellStyle name="Hipervínculo 330" xfId="15500" hidden="1"/>
    <cellStyle name="Hipervínculo 330" xfId="17375" hidden="1"/>
    <cellStyle name="Hipervínculo 330" xfId="17133" hidden="1"/>
    <cellStyle name="Hipervínculo 330" xfId="16777" hidden="1"/>
    <cellStyle name="Hipervínculo 330" xfId="12184" hidden="1"/>
    <cellStyle name="Hipervínculo 330" xfId="12457" hidden="1"/>
    <cellStyle name="Hipervínculo 330" xfId="6607" hidden="1"/>
    <cellStyle name="Hipervínculo 330" xfId="7481" hidden="1"/>
    <cellStyle name="Hipervínculo 330" xfId="115" hidden="1"/>
    <cellStyle name="Hipervínculo 330" xfId="1024" hidden="1"/>
    <cellStyle name="Hipervínculo 330" xfId="19350" hidden="1"/>
    <cellStyle name="Hipervínculo 330" xfId="19106" hidden="1"/>
    <cellStyle name="Hipervínculo 330" xfId="20457" hidden="1"/>
    <cellStyle name="Hipervínculo 330" xfId="20256" hidden="1"/>
    <cellStyle name="Hipervínculo 330" xfId="20000" hidden="1"/>
    <cellStyle name="Hipervínculo 330" xfId="15848" hidden="1"/>
    <cellStyle name="Hipervínculo 330" xfId="16836" hidden="1"/>
    <cellStyle name="Hipervínculo 330" xfId="10209" hidden="1"/>
    <cellStyle name="Hipervínculo 330" xfId="11471" hidden="1"/>
    <cellStyle name="Hipervínculo 330" xfId="191" hidden="1"/>
    <cellStyle name="Hipervínculo 330" xfId="1326" hidden="1"/>
    <cellStyle name="Hipervínculo 330" xfId="21725" hidden="1"/>
    <cellStyle name="Hipervínculo 330" xfId="21524" hidden="1"/>
    <cellStyle name="Hipervínculo 330" xfId="22649" hidden="1"/>
    <cellStyle name="Hipervínculo 330" xfId="22448"/>
    <cellStyle name="Hipervínculo 331" xfId="1877" hidden="1"/>
    <cellStyle name="Hipervínculo 331" xfId="2642" hidden="1"/>
    <cellStyle name="Hipervínculo 331" xfId="4186" hidden="1"/>
    <cellStyle name="Hipervínculo 331" xfId="4991" hidden="1"/>
    <cellStyle name="Hipervínculo 331" xfId="6211" hidden="1"/>
    <cellStyle name="Hipervínculo 331" xfId="7145" hidden="1"/>
    <cellStyle name="Hipervínculo 331" xfId="8836" hidden="1"/>
    <cellStyle name="Hipervínculo 331" xfId="9758" hidden="1"/>
    <cellStyle name="Hipervínculo 331" xfId="11029" hidden="1"/>
    <cellStyle name="Hipervínculo 331" xfId="11919" hidden="1"/>
    <cellStyle name="Hipervínculo 331" xfId="12889" hidden="1"/>
    <cellStyle name="Hipervínculo 331" xfId="13710" hidden="1"/>
    <cellStyle name="Hipervínculo 331" xfId="9701" hidden="1"/>
    <cellStyle name="Hipervínculo 331" xfId="7398" hidden="1"/>
    <cellStyle name="Hipervínculo 331" xfId="5667" hidden="1"/>
    <cellStyle name="Hipervínculo 331" xfId="3897" hidden="1"/>
    <cellStyle name="Hipervínculo 331" xfId="2616" hidden="1"/>
    <cellStyle name="Hipervínculo 331" xfId="14005" hidden="1"/>
    <cellStyle name="Hipervínculo 331" xfId="14793" hidden="1"/>
    <cellStyle name="Hipervínculo 331" xfId="15937" hidden="1"/>
    <cellStyle name="Hipervínculo 331" xfId="16710" hidden="1"/>
    <cellStyle name="Hipervínculo 331" xfId="17498" hidden="1"/>
    <cellStyle name="Hipervínculo 331" xfId="18154" hidden="1"/>
    <cellStyle name="Hipervínculo 331" xfId="14750" hidden="1"/>
    <cellStyle name="Hipervínculo 331" xfId="11630" hidden="1"/>
    <cellStyle name="Hipervínculo 331" xfId="9201" hidden="1"/>
    <cellStyle name="Hipervínculo 331" xfId="6140" hidden="1"/>
    <cellStyle name="Hipervínculo 331" xfId="3829" hidden="1"/>
    <cellStyle name="Hipervínculo 331" xfId="13524" hidden="1"/>
    <cellStyle name="Hipervínculo 331" xfId="18630" hidden="1"/>
    <cellStyle name="Hipervínculo 331" xfId="19443" hidden="1"/>
    <cellStyle name="Hipervínculo 331" xfId="19940" hidden="1"/>
    <cellStyle name="Hipervínculo 331" xfId="20550" hidden="1"/>
    <cellStyle name="Hipervínculo 331" xfId="20955" hidden="1"/>
    <cellStyle name="Hipervínculo 331" xfId="18593" hidden="1"/>
    <cellStyle name="Hipervínculo 331" xfId="15341" hidden="1"/>
    <cellStyle name="Hipervínculo 331" xfId="13351" hidden="1"/>
    <cellStyle name="Hipervínculo 331" xfId="9622" hidden="1"/>
    <cellStyle name="Hipervínculo 331" xfId="6158" hidden="1"/>
    <cellStyle name="Hipervínculo 331" xfId="18035" hidden="1"/>
    <cellStyle name="Hipervínculo 331" xfId="21239" hidden="1"/>
    <cellStyle name="Hipervínculo 331" xfId="21818" hidden="1"/>
    <cellStyle name="Hipervínculo 331" xfId="22223" hidden="1"/>
    <cellStyle name="Hipervínculo 331" xfId="22742" hidden="1"/>
    <cellStyle name="Hipervínculo 331" xfId="23147"/>
    <cellStyle name="Hipervínculo 332" xfId="1964" hidden="1"/>
    <cellStyle name="Hipervínculo 332" xfId="2739" hidden="1"/>
    <cellStyle name="Hipervínculo 332" xfId="4283" hidden="1"/>
    <cellStyle name="Hipervínculo 332" xfId="5069" hidden="1"/>
    <cellStyle name="Hipervínculo 332" xfId="6305" hidden="1"/>
    <cellStyle name="Hipervínculo 332" xfId="7240" hidden="1"/>
    <cellStyle name="Hipervínculo 332" xfId="8933" hidden="1"/>
    <cellStyle name="Hipervínculo 332" xfId="9850" hidden="1"/>
    <cellStyle name="Hipervínculo 332" xfId="11124" hidden="1"/>
    <cellStyle name="Hipervínculo 332" xfId="12014" hidden="1"/>
    <cellStyle name="Hipervínculo 332" xfId="12967" hidden="1"/>
    <cellStyle name="Hipervínculo 332" xfId="13777" hidden="1"/>
    <cellStyle name="Hipervínculo 332" xfId="9565" hidden="1"/>
    <cellStyle name="Hipervínculo 332" xfId="7209" hidden="1"/>
    <cellStyle name="Hipervínculo 332" xfId="5540" hidden="1"/>
    <cellStyle name="Hipervínculo 332" xfId="3638" hidden="1"/>
    <cellStyle name="Hipervínculo 332" xfId="2454" hidden="1"/>
    <cellStyle name="Hipervínculo 332" xfId="14089" hidden="1"/>
    <cellStyle name="Hipervínculo 332" xfId="14890" hidden="1"/>
    <cellStyle name="Hipervínculo 332" xfId="16015" hidden="1"/>
    <cellStyle name="Hipervínculo 332" xfId="16810" hidden="1"/>
    <cellStyle name="Hipervínculo 332" xfId="17562" hidden="1"/>
    <cellStyle name="Hipervínculo 332" xfId="18212" hidden="1"/>
    <cellStyle name="Hipervínculo 332" xfId="14602" hidden="1"/>
    <cellStyle name="Hipervínculo 332" xfId="11416" hidden="1"/>
    <cellStyle name="Hipervínculo 332" xfId="8812" hidden="1"/>
    <cellStyle name="Hipervínculo 332" xfId="5849" hidden="1"/>
    <cellStyle name="Hipervínculo 332" xfId="3477" hidden="1"/>
    <cellStyle name="Hipervínculo 332" xfId="13366" hidden="1"/>
    <cellStyle name="Hipervínculo 332" xfId="18707" hidden="1"/>
    <cellStyle name="Hipervínculo 332" xfId="19495" hidden="1"/>
    <cellStyle name="Hipervínculo 332" xfId="20027" hidden="1"/>
    <cellStyle name="Hipervínculo 332" xfId="20602" hidden="1"/>
    <cellStyle name="Hipervínculo 332" xfId="21007" hidden="1"/>
    <cellStyle name="Hipervínculo 332" xfId="18478" hidden="1"/>
    <cellStyle name="Hipervínculo 332" xfId="15238" hidden="1"/>
    <cellStyle name="Hipervínculo 332" xfId="13132" hidden="1"/>
    <cellStyle name="Hipervínculo 332" xfId="9312" hidden="1"/>
    <cellStyle name="Hipervínculo 332" xfId="5525" hidden="1"/>
    <cellStyle name="Hipervínculo 332" xfId="17917" hidden="1"/>
    <cellStyle name="Hipervínculo 332" xfId="21291" hidden="1"/>
    <cellStyle name="Hipervínculo 332" xfId="21870" hidden="1"/>
    <cellStyle name="Hipervínculo 332" xfId="22275" hidden="1"/>
    <cellStyle name="Hipervínculo 332" xfId="22794" hidden="1"/>
    <cellStyle name="Hipervínculo 332" xfId="23199"/>
    <cellStyle name="Hipervínculo 333" xfId="1980" hidden="1"/>
    <cellStyle name="Hipervínculo 333" xfId="2758" hidden="1"/>
    <cellStyle name="Hipervínculo 333" xfId="4305" hidden="1"/>
    <cellStyle name="Hipervínculo 333" xfId="5088" hidden="1"/>
    <cellStyle name="Hipervínculo 333" xfId="6325" hidden="1"/>
    <cellStyle name="Hipervínculo 333" xfId="7260" hidden="1"/>
    <cellStyle name="Hipervínculo 333" xfId="8955" hidden="1"/>
    <cellStyle name="Hipervínculo 333" xfId="9870" hidden="1"/>
    <cellStyle name="Hipervínculo 333" xfId="11143" hidden="1"/>
    <cellStyle name="Hipervínculo 333" xfId="12034" hidden="1"/>
    <cellStyle name="Hipervínculo 333" xfId="12984" hidden="1"/>
    <cellStyle name="Hipervínculo 333" xfId="13793" hidden="1"/>
    <cellStyle name="Hipervínculo 333" xfId="9548" hidden="1"/>
    <cellStyle name="Hipervínculo 333" xfId="7165" hidden="1"/>
    <cellStyle name="Hipervínculo 333" xfId="5520" hidden="1"/>
    <cellStyle name="Hipervínculo 333" xfId="3610" hidden="1"/>
    <cellStyle name="Hipervínculo 333" xfId="2436" hidden="1"/>
    <cellStyle name="Hipervínculo 333" xfId="14109" hidden="1"/>
    <cellStyle name="Hipervínculo 333" xfId="14910" hidden="1"/>
    <cellStyle name="Hipervínculo 333" xfId="16031" hidden="1"/>
    <cellStyle name="Hipervínculo 333" xfId="16831" hidden="1"/>
    <cellStyle name="Hipervínculo 333" xfId="17581" hidden="1"/>
    <cellStyle name="Hipervínculo 333" xfId="18230" hidden="1"/>
    <cellStyle name="Hipervínculo 333" xfId="14586" hidden="1"/>
    <cellStyle name="Hipervínculo 333" xfId="11308" hidden="1"/>
    <cellStyle name="Hipervínculo 333" xfId="8755" hidden="1"/>
    <cellStyle name="Hipervínculo 333" xfId="5716" hidden="1"/>
    <cellStyle name="Hipervínculo 333" xfId="3436" hidden="1"/>
    <cellStyle name="Hipervínculo 333" xfId="13291" hidden="1"/>
    <cellStyle name="Hipervínculo 333" xfId="18724" hidden="1"/>
    <cellStyle name="Hipervínculo 333" xfId="19507" hidden="1"/>
    <cellStyle name="Hipervínculo 333" xfId="20046" hidden="1"/>
    <cellStyle name="Hipervínculo 333" xfId="20614" hidden="1"/>
    <cellStyle name="Hipervínculo 333" xfId="21019" hidden="1"/>
    <cellStyle name="Hipervínculo 333" xfId="18466" hidden="1"/>
    <cellStyle name="Hipervínculo 333" xfId="15211" hidden="1"/>
    <cellStyle name="Hipervínculo 333" xfId="13084" hidden="1"/>
    <cellStyle name="Hipervínculo 333" xfId="9270" hidden="1"/>
    <cellStyle name="Hipervínculo 333" xfId="5445" hidden="1"/>
    <cellStyle name="Hipervínculo 333" xfId="17859" hidden="1"/>
    <cellStyle name="Hipervínculo 333" xfId="21303" hidden="1"/>
    <cellStyle name="Hipervínculo 333" xfId="21882" hidden="1"/>
    <cellStyle name="Hipervínculo 333" xfId="22287" hidden="1"/>
    <cellStyle name="Hipervínculo 333" xfId="22806" hidden="1"/>
    <cellStyle name="Hipervínculo 333" xfId="23211"/>
    <cellStyle name="Hipervínculo 334" xfId="1978" hidden="1"/>
    <cellStyle name="Hipervínculo 334" xfId="2756" hidden="1"/>
    <cellStyle name="Hipervínculo 334" xfId="4303" hidden="1"/>
    <cellStyle name="Hipervínculo 334" xfId="5086" hidden="1"/>
    <cellStyle name="Hipervínculo 334" xfId="6323" hidden="1"/>
    <cellStyle name="Hipervínculo 334" xfId="7259" hidden="1"/>
    <cellStyle name="Hipervínculo 334" xfId="8953" hidden="1"/>
    <cellStyle name="Hipervínculo 334" xfId="9868" hidden="1"/>
    <cellStyle name="Hipervínculo 334" xfId="11141" hidden="1"/>
    <cellStyle name="Hipervínculo 334" xfId="12032" hidden="1"/>
    <cellStyle name="Hipervínculo 334" xfId="12982" hidden="1"/>
    <cellStyle name="Hipervínculo 334" xfId="13791" hidden="1"/>
    <cellStyle name="Hipervínculo 334" xfId="9549" hidden="1"/>
    <cellStyle name="Hipervínculo 334" xfId="7169" hidden="1"/>
    <cellStyle name="Hipervínculo 334" xfId="5521" hidden="1"/>
    <cellStyle name="Hipervínculo 334" xfId="3613" hidden="1"/>
    <cellStyle name="Hipervínculo 334" xfId="2438" hidden="1"/>
    <cellStyle name="Hipervínculo 334" xfId="14107" hidden="1"/>
    <cellStyle name="Hipervínculo 334" xfId="14908" hidden="1"/>
    <cellStyle name="Hipervínculo 334" xfId="16029" hidden="1"/>
    <cellStyle name="Hipervínculo 334" xfId="16829" hidden="1"/>
    <cellStyle name="Hipervínculo 334" xfId="17580" hidden="1"/>
    <cellStyle name="Hipervínculo 334" xfId="18228" hidden="1"/>
    <cellStyle name="Hipervínculo 334" xfId="14587" hidden="1"/>
    <cellStyle name="Hipervínculo 334" xfId="11316" hidden="1"/>
    <cellStyle name="Hipervínculo 334" xfId="8761" hidden="1"/>
    <cellStyle name="Hipervínculo 334" xfId="5730" hidden="1"/>
    <cellStyle name="Hipervínculo 334" xfId="3440" hidden="1"/>
    <cellStyle name="Hipervínculo 334" xfId="13284" hidden="1"/>
    <cellStyle name="Hipervínculo 334" xfId="18723" hidden="1"/>
    <cellStyle name="Hipervínculo 334" xfId="19506" hidden="1"/>
    <cellStyle name="Hipervínculo 334" xfId="20045" hidden="1"/>
    <cellStyle name="Hipervínculo 334" xfId="20613" hidden="1"/>
    <cellStyle name="Hipervínculo 334" xfId="21018" hidden="1"/>
    <cellStyle name="Hipervínculo 334" xfId="18467" hidden="1"/>
    <cellStyle name="Hipervínculo 334" xfId="15214" hidden="1"/>
    <cellStyle name="Hipervínculo 334" xfId="13089" hidden="1"/>
    <cellStyle name="Hipervínculo 334" xfId="9273" hidden="1"/>
    <cellStyle name="Hipervínculo 334" xfId="5452" hidden="1"/>
    <cellStyle name="Hipervínculo 334" xfId="17855" hidden="1"/>
    <cellStyle name="Hipervínculo 334" xfId="21302" hidden="1"/>
    <cellStyle name="Hipervínculo 334" xfId="21881" hidden="1"/>
    <cellStyle name="Hipervínculo 334" xfId="22286" hidden="1"/>
    <cellStyle name="Hipervínculo 334" xfId="22805" hidden="1"/>
    <cellStyle name="Hipervínculo 334" xfId="23210"/>
    <cellStyle name="Hipervínculo 335" xfId="1973" hidden="1"/>
    <cellStyle name="Hipervínculo 335" xfId="2749" hidden="1"/>
    <cellStyle name="Hipervínculo 335" xfId="4295" hidden="1"/>
    <cellStyle name="Hipervínculo 335" xfId="5079" hidden="1"/>
    <cellStyle name="Hipervínculo 335" xfId="6316" hidden="1"/>
    <cellStyle name="Hipervínculo 335" xfId="7252" hidden="1"/>
    <cellStyle name="Hipervínculo 335" xfId="8945" hidden="1"/>
    <cellStyle name="Hipervínculo 335" xfId="9861" hidden="1"/>
    <cellStyle name="Hipervínculo 335" xfId="11134" hidden="1"/>
    <cellStyle name="Hipervínculo 335" xfId="12026" hidden="1"/>
    <cellStyle name="Hipervínculo 335" xfId="12976" hidden="1"/>
    <cellStyle name="Hipervínculo 335" xfId="13786" hidden="1"/>
    <cellStyle name="Hipervínculo 335" xfId="9554" hidden="1"/>
    <cellStyle name="Hipervínculo 335" xfId="7185" hidden="1"/>
    <cellStyle name="Hipervínculo 335" xfId="5528" hidden="1"/>
    <cellStyle name="Hipervínculo 335" xfId="3623" hidden="1"/>
    <cellStyle name="Hipervínculo 335" xfId="2443" hidden="1"/>
    <cellStyle name="Hipervínculo 335" xfId="14099" hidden="1"/>
    <cellStyle name="Hipervínculo 335" xfId="14901" hidden="1"/>
    <cellStyle name="Hipervínculo 335" xfId="16024" hidden="1"/>
    <cellStyle name="Hipervínculo 335" xfId="16821" hidden="1"/>
    <cellStyle name="Hipervínculo 335" xfId="17573" hidden="1"/>
    <cellStyle name="Hipervínculo 335" xfId="18222" hidden="1"/>
    <cellStyle name="Hipervínculo 335" xfId="14593" hidden="1"/>
    <cellStyle name="Hipervínculo 335" xfId="11361" hidden="1"/>
    <cellStyle name="Hipervínculo 335" xfId="8782" hidden="1"/>
    <cellStyle name="Hipervínculo 335" xfId="5776" hidden="1"/>
    <cellStyle name="Hipervínculo 335" xfId="3456" hidden="1"/>
    <cellStyle name="Hipervínculo 335" xfId="13377" hidden="1"/>
    <cellStyle name="Hipervínculo 335" xfId="18717" hidden="1"/>
    <cellStyle name="Hipervínculo 335" xfId="19502" hidden="1"/>
    <cellStyle name="Hipervínculo 335" xfId="20037" hidden="1"/>
    <cellStyle name="Hipervínculo 335" xfId="20609" hidden="1"/>
    <cellStyle name="Hipervínculo 335" xfId="21014" hidden="1"/>
    <cellStyle name="Hipervínculo 335" xfId="18471" hidden="1"/>
    <cellStyle name="Hipervínculo 335" xfId="15223" hidden="1"/>
    <cellStyle name="Hipervínculo 335" xfId="13111" hidden="1"/>
    <cellStyle name="Hipervínculo 335" xfId="9285" hidden="1"/>
    <cellStyle name="Hipervínculo 335" xfId="5482" hidden="1"/>
    <cellStyle name="Hipervínculo 335" xfId="17923" hidden="1"/>
    <cellStyle name="Hipervínculo 335" xfId="21298" hidden="1"/>
    <cellStyle name="Hipervínculo 335" xfId="21877" hidden="1"/>
    <cellStyle name="Hipervínculo 335" xfId="22282" hidden="1"/>
    <cellStyle name="Hipervínculo 335" xfId="22801" hidden="1"/>
    <cellStyle name="Hipervínculo 335" xfId="23206"/>
    <cellStyle name="Hipervínculo 336" xfId="1972" hidden="1"/>
    <cellStyle name="Hipervínculo 336" xfId="2748" hidden="1"/>
    <cellStyle name="Hipervínculo 336" xfId="4294" hidden="1"/>
    <cellStyle name="Hipervínculo 336" xfId="5078" hidden="1"/>
    <cellStyle name="Hipervínculo 336" xfId="6315" hidden="1"/>
    <cellStyle name="Hipervínculo 336" xfId="7251" hidden="1"/>
    <cellStyle name="Hipervínculo 336" xfId="8944" hidden="1"/>
    <cellStyle name="Hipervínculo 336" xfId="9860" hidden="1"/>
    <cellStyle name="Hipervínculo 336" xfId="11133" hidden="1"/>
    <cellStyle name="Hipervínculo 336" xfId="12025" hidden="1"/>
    <cellStyle name="Hipervínculo 336" xfId="12975" hidden="1"/>
    <cellStyle name="Hipervínculo 336" xfId="13785" hidden="1"/>
    <cellStyle name="Hipervínculo 336" xfId="9555" hidden="1"/>
    <cellStyle name="Hipervínculo 336" xfId="7189" hidden="1"/>
    <cellStyle name="Hipervínculo 336" xfId="5529" hidden="1"/>
    <cellStyle name="Hipervínculo 336" xfId="3624" hidden="1"/>
    <cellStyle name="Hipervínculo 336" xfId="2444" hidden="1"/>
    <cellStyle name="Hipervínculo 336" xfId="14098" hidden="1"/>
    <cellStyle name="Hipervínculo 336" xfId="14900" hidden="1"/>
    <cellStyle name="Hipervínculo 336" xfId="16023" hidden="1"/>
    <cellStyle name="Hipervínculo 336" xfId="16820" hidden="1"/>
    <cellStyle name="Hipervínculo 336" xfId="17572" hidden="1"/>
    <cellStyle name="Hipervínculo 336" xfId="18221" hidden="1"/>
    <cellStyle name="Hipervínculo 336" xfId="14594" hidden="1"/>
    <cellStyle name="Hipervínculo 336" xfId="11373" hidden="1"/>
    <cellStyle name="Hipervínculo 336" xfId="8786" hidden="1"/>
    <cellStyle name="Hipervínculo 336" xfId="5786" hidden="1"/>
    <cellStyle name="Hipervínculo 336" xfId="3458" hidden="1"/>
    <cellStyle name="Hipervínculo 336" xfId="11702" hidden="1"/>
    <cellStyle name="Hipervínculo 336" xfId="18716" hidden="1"/>
    <cellStyle name="Hipervínculo 336" xfId="19501" hidden="1"/>
    <cellStyle name="Hipervínculo 336" xfId="20036" hidden="1"/>
    <cellStyle name="Hipervínculo 336" xfId="20608" hidden="1"/>
    <cellStyle name="Hipervínculo 336" xfId="21013" hidden="1"/>
    <cellStyle name="Hipervínculo 336" xfId="18472" hidden="1"/>
    <cellStyle name="Hipervínculo 336" xfId="15224" hidden="1"/>
    <cellStyle name="Hipervínculo 336" xfId="13115" hidden="1"/>
    <cellStyle name="Hipervínculo 336" xfId="9287" hidden="1"/>
    <cellStyle name="Hipervínculo 336" xfId="5486" hidden="1"/>
    <cellStyle name="Hipervínculo 336" xfId="16495" hidden="1"/>
    <cellStyle name="Hipervínculo 336" xfId="21297" hidden="1"/>
    <cellStyle name="Hipervínculo 336" xfId="21876" hidden="1"/>
    <cellStyle name="Hipervínculo 336" xfId="22281" hidden="1"/>
    <cellStyle name="Hipervínculo 336" xfId="22800" hidden="1"/>
    <cellStyle name="Hipervínculo 336" xfId="23205"/>
    <cellStyle name="Hipervínculo 337" xfId="1971" hidden="1"/>
    <cellStyle name="Hipervínculo 337" xfId="2747" hidden="1"/>
    <cellStyle name="Hipervínculo 337" xfId="4292" hidden="1"/>
    <cellStyle name="Hipervínculo 337" xfId="5077" hidden="1"/>
    <cellStyle name="Hipervínculo 337" xfId="6313" hidden="1"/>
    <cellStyle name="Hipervínculo 337" xfId="7249" hidden="1"/>
    <cellStyle name="Hipervínculo 337" xfId="8942" hidden="1"/>
    <cellStyle name="Hipervínculo 337" xfId="9858" hidden="1"/>
    <cellStyle name="Hipervínculo 337" xfId="11131" hidden="1"/>
    <cellStyle name="Hipervínculo 337" xfId="12023" hidden="1"/>
    <cellStyle name="Hipervínculo 337" xfId="12974" hidden="1"/>
    <cellStyle name="Hipervínculo 337" xfId="13784" hidden="1"/>
    <cellStyle name="Hipervínculo 337" xfId="9557" hidden="1"/>
    <cellStyle name="Hipervínculo 337" xfId="7193" hidden="1"/>
    <cellStyle name="Hipervínculo 337" xfId="5531" hidden="1"/>
    <cellStyle name="Hipervínculo 337" xfId="3627" hidden="1"/>
    <cellStyle name="Hipervínculo 337" xfId="2446" hidden="1"/>
    <cellStyle name="Hipervínculo 337" xfId="14096" hidden="1"/>
    <cellStyle name="Hipervínculo 337" xfId="14898" hidden="1"/>
    <cellStyle name="Hipervínculo 337" xfId="16022" hidden="1"/>
    <cellStyle name="Hipervínculo 337" xfId="16819" hidden="1"/>
    <cellStyle name="Hipervínculo 337" xfId="17570" hidden="1"/>
    <cellStyle name="Hipervínculo 337" xfId="18220" hidden="1"/>
    <cellStyle name="Hipervínculo 337" xfId="14596" hidden="1"/>
    <cellStyle name="Hipervínculo 337" xfId="11393" hidden="1"/>
    <cellStyle name="Hipervínculo 337" xfId="8791" hidden="1"/>
    <cellStyle name="Hipervínculo 337" xfId="5793" hidden="1"/>
    <cellStyle name="Hipervínculo 337" xfId="3462" hidden="1"/>
    <cellStyle name="Hipervínculo 337" xfId="11699" hidden="1"/>
    <cellStyle name="Hipervínculo 337" xfId="18714" hidden="1"/>
    <cellStyle name="Hipervínculo 337" xfId="19500" hidden="1"/>
    <cellStyle name="Hipervínculo 337" xfId="20035" hidden="1"/>
    <cellStyle name="Hipervínculo 337" xfId="20607" hidden="1"/>
    <cellStyle name="Hipervínculo 337" xfId="21012" hidden="1"/>
    <cellStyle name="Hipervínculo 337" xfId="18473" hidden="1"/>
    <cellStyle name="Hipervínculo 337" xfId="15227" hidden="1"/>
    <cellStyle name="Hipervínculo 337" xfId="13118" hidden="1"/>
    <cellStyle name="Hipervínculo 337" xfId="9290" hidden="1"/>
    <cellStyle name="Hipervínculo 337" xfId="5493" hidden="1"/>
    <cellStyle name="Hipervínculo 337" xfId="16493" hidden="1"/>
    <cellStyle name="Hipervínculo 337" xfId="21296" hidden="1"/>
    <cellStyle name="Hipervínculo 337" xfId="21875" hidden="1"/>
    <cellStyle name="Hipervínculo 337" xfId="22280" hidden="1"/>
    <cellStyle name="Hipervínculo 337" xfId="22799" hidden="1"/>
    <cellStyle name="Hipervínculo 337" xfId="23204"/>
    <cellStyle name="Hipervínculo 338" xfId="1969" hidden="1"/>
    <cellStyle name="Hipervínculo 338" xfId="2745" hidden="1"/>
    <cellStyle name="Hipervínculo 338" xfId="4290" hidden="1"/>
    <cellStyle name="Hipervínculo 338" xfId="5075" hidden="1"/>
    <cellStyle name="Hipervínculo 338" xfId="6311" hidden="1"/>
    <cellStyle name="Hipervínculo 338" xfId="7247" hidden="1"/>
    <cellStyle name="Hipervínculo 338" xfId="8940" hidden="1"/>
    <cellStyle name="Hipervínculo 338" xfId="9856" hidden="1"/>
    <cellStyle name="Hipervínculo 338" xfId="11130" hidden="1"/>
    <cellStyle name="Hipervínculo 338" xfId="12021" hidden="1"/>
    <cellStyle name="Hipervínculo 338" xfId="12972" hidden="1"/>
    <cellStyle name="Hipervínculo 338" xfId="13782" hidden="1"/>
    <cellStyle name="Hipervínculo 338" xfId="9559" hidden="1"/>
    <cellStyle name="Hipervínculo 338" xfId="7197" hidden="1"/>
    <cellStyle name="Hipervínculo 338" xfId="5533" hidden="1"/>
    <cellStyle name="Hipervínculo 338" xfId="3629" hidden="1"/>
    <cellStyle name="Hipervínculo 338" xfId="2448" hidden="1"/>
    <cellStyle name="Hipervínculo 338" xfId="14094" hidden="1"/>
    <cellStyle name="Hipervínculo 338" xfId="14897" hidden="1"/>
    <cellStyle name="Hipervínculo 338" xfId="16021" hidden="1"/>
    <cellStyle name="Hipervínculo 338" xfId="16817" hidden="1"/>
    <cellStyle name="Hipervínculo 338" xfId="17568" hidden="1"/>
    <cellStyle name="Hipervínculo 338" xfId="18218" hidden="1"/>
    <cellStyle name="Hipervínculo 338" xfId="14597" hidden="1"/>
    <cellStyle name="Hipervínculo 338" xfId="11396" hidden="1"/>
    <cellStyle name="Hipervínculo 338" xfId="8797" hidden="1"/>
    <cellStyle name="Hipervínculo 338" xfId="5802" hidden="1"/>
    <cellStyle name="Hipervínculo 338" xfId="3466" hidden="1"/>
    <cellStyle name="Hipervínculo 338" xfId="11695" hidden="1"/>
    <cellStyle name="Hipervínculo 338" xfId="18713" hidden="1"/>
    <cellStyle name="Hipervínculo 338" xfId="19499" hidden="1"/>
    <cellStyle name="Hipervínculo 338" xfId="20033" hidden="1"/>
    <cellStyle name="Hipervínculo 338" xfId="20606" hidden="1"/>
    <cellStyle name="Hipervínculo 338" xfId="21011" hidden="1"/>
    <cellStyle name="Hipervínculo 338" xfId="18474" hidden="1"/>
    <cellStyle name="Hipervínculo 338" xfId="15229" hidden="1"/>
    <cellStyle name="Hipervínculo 338" xfId="13121" hidden="1"/>
    <cellStyle name="Hipervínculo 338" xfId="9293" hidden="1"/>
    <cellStyle name="Hipervínculo 338" xfId="5501" hidden="1"/>
    <cellStyle name="Hipervínculo 338" xfId="16491" hidden="1"/>
    <cellStyle name="Hipervínculo 338" xfId="21295" hidden="1"/>
    <cellStyle name="Hipervínculo 338" xfId="21874" hidden="1"/>
    <cellStyle name="Hipervínculo 338" xfId="22279" hidden="1"/>
    <cellStyle name="Hipervínculo 338" xfId="22798" hidden="1"/>
    <cellStyle name="Hipervínculo 338" xfId="23203"/>
    <cellStyle name="Hipervínculo 339" xfId="1968" hidden="1"/>
    <cellStyle name="Hipervínculo 339" xfId="2743" hidden="1"/>
    <cellStyle name="Hipervínculo 339" xfId="4288" hidden="1"/>
    <cellStyle name="Hipervínculo 339" xfId="5073" hidden="1"/>
    <cellStyle name="Hipervínculo 339" xfId="6309" hidden="1"/>
    <cellStyle name="Hipervínculo 339" xfId="7245" hidden="1"/>
    <cellStyle name="Hipervínculo 339" xfId="8938" hidden="1"/>
    <cellStyle name="Hipervínculo 339" xfId="9855" hidden="1"/>
    <cellStyle name="Hipervínculo 339" xfId="11128" hidden="1"/>
    <cellStyle name="Hipervínculo 339" xfId="12019" hidden="1"/>
    <cellStyle name="Hipervínculo 339" xfId="12971" hidden="1"/>
    <cellStyle name="Hipervínculo 339" xfId="13781" hidden="1"/>
    <cellStyle name="Hipervínculo 339" xfId="9560" hidden="1"/>
    <cellStyle name="Hipervínculo 339" xfId="7201" hidden="1"/>
    <cellStyle name="Hipervínculo 339" xfId="5536" hidden="1"/>
    <cellStyle name="Hipervínculo 339" xfId="3631" hidden="1"/>
    <cellStyle name="Hipervínculo 339" xfId="2449" hidden="1"/>
    <cellStyle name="Hipervínculo 339" xfId="14092" hidden="1"/>
    <cellStyle name="Hipervínculo 339" xfId="14895" hidden="1"/>
    <cellStyle name="Hipervínculo 339" xfId="16019" hidden="1"/>
    <cellStyle name="Hipervínculo 339" xfId="16815" hidden="1"/>
    <cellStyle name="Hipervínculo 339" xfId="17567" hidden="1"/>
    <cellStyle name="Hipervínculo 339" xfId="18217" hidden="1"/>
    <cellStyle name="Hipervínculo 339" xfId="14598" hidden="1"/>
    <cellStyle name="Hipervínculo 339" xfId="11402" hidden="1"/>
    <cellStyle name="Hipervínculo 339" xfId="8802" hidden="1"/>
    <cellStyle name="Hipervínculo 339" xfId="5815" hidden="1"/>
    <cellStyle name="Hipervínculo 339" xfId="3469" hidden="1"/>
    <cellStyle name="Hipervínculo 339" xfId="11692" hidden="1"/>
    <cellStyle name="Hipervínculo 339" xfId="18711" hidden="1"/>
    <cellStyle name="Hipervínculo 339" xfId="19498" hidden="1"/>
    <cellStyle name="Hipervínculo 339" xfId="20032" hidden="1"/>
    <cellStyle name="Hipervínculo 339" xfId="20605" hidden="1"/>
    <cellStyle name="Hipervínculo 339" xfId="21010" hidden="1"/>
    <cellStyle name="Hipervínculo 339" xfId="18475" hidden="1"/>
    <cellStyle name="Hipervínculo 339" xfId="15231" hidden="1"/>
    <cellStyle name="Hipervínculo 339" xfId="13124" hidden="1"/>
    <cellStyle name="Hipervínculo 339" xfId="9298" hidden="1"/>
    <cellStyle name="Hipervínculo 339" xfId="5508" hidden="1"/>
    <cellStyle name="Hipervínculo 339" xfId="16489" hidden="1"/>
    <cellStyle name="Hipervínculo 339" xfId="21294" hidden="1"/>
    <cellStyle name="Hipervínculo 339" xfId="21873" hidden="1"/>
    <cellStyle name="Hipervínculo 339" xfId="22278" hidden="1"/>
    <cellStyle name="Hipervínculo 339" xfId="22797" hidden="1"/>
    <cellStyle name="Hipervínculo 339" xfId="23202"/>
    <cellStyle name="Hipervínculo 34" xfId="575" hidden="1"/>
    <cellStyle name="Hipervínculo 34" xfId="1557" hidden="1"/>
    <cellStyle name="Hipervínculo 34" xfId="2161" hidden="1"/>
    <cellStyle name="Hipervínculo 34" xfId="2232" hidden="1"/>
    <cellStyle name="Hipervínculo 34" xfId="3074" hidden="1"/>
    <cellStyle name="Hipervínculo 34" xfId="3794" hidden="1"/>
    <cellStyle name="Hipervínculo 34" xfId="4529" hidden="1"/>
    <cellStyle name="Hipervínculo 34" xfId="4641" hidden="1"/>
    <cellStyle name="Hipervínculo 34" xfId="3119" hidden="1"/>
    <cellStyle name="Hipervínculo 34" xfId="5836" hidden="1"/>
    <cellStyle name="Hipervínculo 34" xfId="6557" hidden="1"/>
    <cellStyle name="Hipervínculo 34" xfId="6689" hidden="1"/>
    <cellStyle name="Hipervínculo 34" xfId="7738" hidden="1"/>
    <cellStyle name="Hipervínculo 34" xfId="8462" hidden="1"/>
    <cellStyle name="Hipervínculo 34" xfId="9191" hidden="1"/>
    <cellStyle name="Hipervínculo 34" xfId="9315" hidden="1"/>
    <cellStyle name="Hipervínculo 34" xfId="7887" hidden="1"/>
    <cellStyle name="Hipervínculo 34" xfId="10656" hidden="1"/>
    <cellStyle name="Hipervínculo 34" xfId="11381" hidden="1"/>
    <cellStyle name="Hipervínculo 34" xfId="11515" hidden="1"/>
    <cellStyle name="Hipervínculo 34" xfId="7559" hidden="1"/>
    <cellStyle name="Hipervínculo 34" xfId="12617" hidden="1"/>
    <cellStyle name="Hipervínculo 34" xfId="13184" hidden="1"/>
    <cellStyle name="Hipervínculo 34" xfId="13304" hidden="1"/>
    <cellStyle name="Hipervínculo 34" xfId="11753" hidden="1"/>
    <cellStyle name="Hipervínculo 34" xfId="10512" hidden="1"/>
    <cellStyle name="Hipervínculo 34" xfId="10334" hidden="1"/>
    <cellStyle name="Hipervínculo 34" xfId="8893" hidden="1"/>
    <cellStyle name="Hipervínculo 34" xfId="7836" hidden="1"/>
    <cellStyle name="Hipervínculo 34" xfId="6827" hidden="1"/>
    <cellStyle name="Hipervínculo 34" xfId="6643" hidden="1"/>
    <cellStyle name="Hipervínculo 34" xfId="8753" hidden="1"/>
    <cellStyle name="Hipervínculo 34" xfId="4609" hidden="1"/>
    <cellStyle name="Hipervínculo 34" xfId="3350" hidden="1"/>
    <cellStyle name="Hipervínculo 34" xfId="3217" hidden="1"/>
    <cellStyle name="Hipervínculo 34" xfId="1751" hidden="1"/>
    <cellStyle name="Hipervínculo 34" xfId="682" hidden="1"/>
    <cellStyle name="Hipervínculo 34" xfId="14322" hidden="1"/>
    <cellStyle name="Hipervínculo 34" xfId="14398" hidden="1"/>
    <cellStyle name="Hipervínculo 34" xfId="1433" hidden="1"/>
    <cellStyle name="Hipervínculo 34" xfId="15614" hidden="1"/>
    <cellStyle name="Hipervínculo 34" xfId="16236" hidden="1"/>
    <cellStyle name="Hipervínculo 34" xfId="16336" hidden="1"/>
    <cellStyle name="Hipervínculo 34" xfId="2099" hidden="1"/>
    <cellStyle name="Hipervínculo 34" xfId="17226" hidden="1"/>
    <cellStyle name="Hipervínculo 34" xfId="17787" hidden="1"/>
    <cellStyle name="Hipervínculo 34" xfId="17863" hidden="1"/>
    <cellStyle name="Hipervínculo 34" xfId="16547" hidden="1"/>
    <cellStyle name="Hipervínculo 34" xfId="15496" hidden="1"/>
    <cellStyle name="Hipervínculo 34" xfId="15339" hidden="1"/>
    <cellStyle name="Hipervínculo 34" xfId="14063" hidden="1"/>
    <cellStyle name="Hipervínculo 34" xfId="12349" hidden="1"/>
    <cellStyle name="Hipervínculo 34" xfId="10378" hidden="1"/>
    <cellStyle name="Hipervínculo 34" xfId="10215" hidden="1"/>
    <cellStyle name="Hipervínculo 34" xfId="13949" hidden="1"/>
    <cellStyle name="Hipervínculo 34" xfId="7087" hidden="1"/>
    <cellStyle name="Hipervínculo 34" xfId="5283" hidden="1"/>
    <cellStyle name="Hipervínculo 34" xfId="5096" hidden="1"/>
    <cellStyle name="Hipervínculo 34" xfId="2414" hidden="1"/>
    <cellStyle name="Hipervínculo 34" xfId="900" hidden="1"/>
    <cellStyle name="Hipervínculo 34" xfId="11395" hidden="1"/>
    <cellStyle name="Hipervínculo 34" xfId="13537" hidden="1"/>
    <cellStyle name="Hipervínculo 34" xfId="2210" hidden="1"/>
    <cellStyle name="Hipervínculo 34" xfId="19214" hidden="1"/>
    <cellStyle name="Hipervínculo 34" xfId="19646" hidden="1"/>
    <cellStyle name="Hipervínculo 34" xfId="19687" hidden="1"/>
    <cellStyle name="Hipervínculo 34" xfId="2945" hidden="1"/>
    <cellStyle name="Hipervínculo 34" xfId="20339" hidden="1"/>
    <cellStyle name="Hipervínculo 34" xfId="20753" hidden="1"/>
    <cellStyle name="Hipervínculo 34" xfId="20794" hidden="1"/>
    <cellStyle name="Hipervínculo 34" xfId="19797" hidden="1"/>
    <cellStyle name="Hipervínculo 34" xfId="19102" hidden="1"/>
    <cellStyle name="Hipervínculo 34" xfId="19000" hidden="1"/>
    <cellStyle name="Hipervínculo 34" xfId="17563" hidden="1"/>
    <cellStyle name="Hipervínculo 34" xfId="16422" hidden="1"/>
    <cellStyle name="Hipervínculo 34" xfId="14654" hidden="1"/>
    <cellStyle name="Hipervínculo 34" xfId="14386" hidden="1"/>
    <cellStyle name="Hipervínculo 34" xfId="17465" hidden="1"/>
    <cellStyle name="Hipervínculo 34" xfId="10987" hidden="1"/>
    <cellStyle name="Hipervínculo 34" xfId="8182" hidden="1"/>
    <cellStyle name="Hipervínculo 34" xfId="8127" hidden="1"/>
    <cellStyle name="Hipervínculo 34" xfId="3460" hidden="1"/>
    <cellStyle name="Hipervínculo 34" xfId="1152" hidden="1"/>
    <cellStyle name="Hipervínculo 34" xfId="16257" hidden="1"/>
    <cellStyle name="Hipervínculo 34" xfId="18043" hidden="1"/>
    <cellStyle name="Hipervínculo 34" xfId="3013" hidden="1"/>
    <cellStyle name="Hipervínculo 34" xfId="21607" hidden="1"/>
    <cellStyle name="Hipervínculo 34" xfId="22021" hidden="1"/>
    <cellStyle name="Hipervínculo 34" xfId="22062" hidden="1"/>
    <cellStyle name="Hipervínculo 34" xfId="4758" hidden="1"/>
    <cellStyle name="Hipervínculo 34" xfId="22531" hidden="1"/>
    <cellStyle name="Hipervínculo 34" xfId="22945" hidden="1"/>
    <cellStyle name="Hipervínculo 34" xfId="22986"/>
    <cellStyle name="Hipervínculo 340" xfId="1966" hidden="1"/>
    <cellStyle name="Hipervínculo 340" xfId="2740" hidden="1"/>
    <cellStyle name="Hipervínculo 340" xfId="4285" hidden="1"/>
    <cellStyle name="Hipervínculo 340" xfId="5070" hidden="1"/>
    <cellStyle name="Hipervínculo 340" xfId="6307" hidden="1"/>
    <cellStyle name="Hipervínculo 340" xfId="7242" hidden="1"/>
    <cellStyle name="Hipervínculo 340" xfId="8935" hidden="1"/>
    <cellStyle name="Hipervínculo 340" xfId="9852" hidden="1"/>
    <cellStyle name="Hipervínculo 340" xfId="11126" hidden="1"/>
    <cellStyle name="Hipervínculo 340" xfId="12016" hidden="1"/>
    <cellStyle name="Hipervínculo 340" xfId="12968" hidden="1"/>
    <cellStyle name="Hipervínculo 340" xfId="13779" hidden="1"/>
    <cellStyle name="Hipervínculo 340" xfId="9563" hidden="1"/>
    <cellStyle name="Hipervínculo 340" xfId="7206" hidden="1"/>
    <cellStyle name="Hipervínculo 340" xfId="5538" hidden="1"/>
    <cellStyle name="Hipervínculo 340" xfId="3635" hidden="1"/>
    <cellStyle name="Hipervínculo 340" xfId="2452" hidden="1"/>
    <cellStyle name="Hipervínculo 340" xfId="14090" hidden="1"/>
    <cellStyle name="Hipervínculo 340" xfId="14892" hidden="1"/>
    <cellStyle name="Hipervínculo 340" xfId="16016" hidden="1"/>
    <cellStyle name="Hipervínculo 340" xfId="16812" hidden="1"/>
    <cellStyle name="Hipervínculo 340" xfId="17564" hidden="1"/>
    <cellStyle name="Hipervínculo 340" xfId="18214" hidden="1"/>
    <cellStyle name="Hipervínculo 340" xfId="14600" hidden="1"/>
    <cellStyle name="Hipervínculo 340" xfId="11411" hidden="1"/>
    <cellStyle name="Hipervínculo 340" xfId="8809" hidden="1"/>
    <cellStyle name="Hipervínculo 340" xfId="5832" hidden="1"/>
    <cellStyle name="Hipervínculo 340" xfId="3474" hidden="1"/>
    <cellStyle name="Hipervínculo 340" xfId="11686" hidden="1"/>
    <cellStyle name="Hipervínculo 340" xfId="18709" hidden="1"/>
    <cellStyle name="Hipervínculo 340" xfId="19496" hidden="1"/>
    <cellStyle name="Hipervínculo 340" xfId="20029" hidden="1"/>
    <cellStyle name="Hipervínculo 340" xfId="20603" hidden="1"/>
    <cellStyle name="Hipervínculo 340" xfId="21008" hidden="1"/>
    <cellStyle name="Hipervínculo 340" xfId="18477" hidden="1"/>
    <cellStyle name="Hipervínculo 340" xfId="15235" hidden="1"/>
    <cellStyle name="Hipervínculo 340" xfId="13129" hidden="1"/>
    <cellStyle name="Hipervínculo 340" xfId="9307" hidden="1"/>
    <cellStyle name="Hipervínculo 340" xfId="5518" hidden="1"/>
    <cellStyle name="Hipervínculo 340" xfId="16485" hidden="1"/>
    <cellStyle name="Hipervínculo 340" xfId="21292" hidden="1"/>
    <cellStyle name="Hipervínculo 340" xfId="21871" hidden="1"/>
    <cellStyle name="Hipervínculo 340" xfId="22276" hidden="1"/>
    <cellStyle name="Hipervínculo 340" xfId="22795" hidden="1"/>
    <cellStyle name="Hipervínculo 340" xfId="23200"/>
    <cellStyle name="Hipervínculo 341" xfId="1996" hidden="1"/>
    <cellStyle name="Hipervínculo 341" xfId="2782" hidden="1"/>
    <cellStyle name="Hipervínculo 341" xfId="4327" hidden="1"/>
    <cellStyle name="Hipervínculo 341" xfId="5107" hidden="1"/>
    <cellStyle name="Hipervínculo 341" xfId="6346" hidden="1"/>
    <cellStyle name="Hipervínculo 341" xfId="7281" hidden="1"/>
    <cellStyle name="Hipervínculo 341" xfId="8977" hidden="1"/>
    <cellStyle name="Hipervínculo 341" xfId="9891" hidden="1"/>
    <cellStyle name="Hipervínculo 341" xfId="11166" hidden="1"/>
    <cellStyle name="Hipervínculo 341" xfId="12053" hidden="1"/>
    <cellStyle name="Hipervínculo 341" xfId="13001" hidden="1"/>
    <cellStyle name="Hipervínculo 341" xfId="13807" hidden="1"/>
    <cellStyle name="Hipervínculo 341" xfId="9527" hidden="1"/>
    <cellStyle name="Hipervínculo 341" xfId="7121" hidden="1"/>
    <cellStyle name="Hipervínculo 341" xfId="5498" hidden="1"/>
    <cellStyle name="Hipervínculo 341" xfId="3581" hidden="1"/>
    <cellStyle name="Hipervínculo 341" xfId="2415" hidden="1"/>
    <cellStyle name="Hipervínculo 341" xfId="14129" hidden="1"/>
    <cellStyle name="Hipervínculo 341" xfId="14930" hidden="1"/>
    <cellStyle name="Hipervínculo 341" xfId="16049" hidden="1"/>
    <cellStyle name="Hipervínculo 341" xfId="16852" hidden="1"/>
    <cellStyle name="Hipervínculo 341" xfId="17602" hidden="1"/>
    <cellStyle name="Hipervínculo 341" xfId="18247" hidden="1"/>
    <cellStyle name="Hipervínculo 341" xfId="14568" hidden="1"/>
    <cellStyle name="Hipervínculo 341" xfId="11211" hidden="1"/>
    <cellStyle name="Hipervínculo 341" xfId="8689" hidden="1"/>
    <cellStyle name="Hipervínculo 341" xfId="5642" hidden="1"/>
    <cellStyle name="Hipervínculo 341" xfId="3381" hidden="1"/>
    <cellStyle name="Hipervínculo 341" xfId="13388" hidden="1"/>
    <cellStyle name="Hipervínculo 341" xfId="18741" hidden="1"/>
    <cellStyle name="Hipervínculo 341" xfId="19518" hidden="1"/>
    <cellStyle name="Hipervínculo 341" xfId="20062" hidden="1"/>
    <cellStyle name="Hipervínculo 341" xfId="20625" hidden="1"/>
    <cellStyle name="Hipervínculo 341" xfId="21030" hidden="1"/>
    <cellStyle name="Hipervínculo 341" xfId="18455" hidden="1"/>
    <cellStyle name="Hipervínculo 341" xfId="15184" hidden="1"/>
    <cellStyle name="Hipervínculo 341" xfId="13041" hidden="1"/>
    <cellStyle name="Hipervínculo 341" xfId="9226" hidden="1"/>
    <cellStyle name="Hipervínculo 341" xfId="5362" hidden="1"/>
    <cellStyle name="Hipervínculo 341" xfId="17933" hidden="1"/>
    <cellStyle name="Hipervínculo 341" xfId="21314" hidden="1"/>
    <cellStyle name="Hipervínculo 341" xfId="21893" hidden="1"/>
    <cellStyle name="Hipervínculo 341" xfId="22298" hidden="1"/>
    <cellStyle name="Hipervínculo 341" xfId="22817" hidden="1"/>
    <cellStyle name="Hipervínculo 341" xfId="23222"/>
    <cellStyle name="Hipervínculo 342" xfId="1998" hidden="1"/>
    <cellStyle name="Hipervínculo 342" xfId="2784" hidden="1"/>
    <cellStyle name="Hipervínculo 342" xfId="4329" hidden="1"/>
    <cellStyle name="Hipervínculo 342" xfId="5109" hidden="1"/>
    <cellStyle name="Hipervínculo 342" xfId="6348" hidden="1"/>
    <cellStyle name="Hipervínculo 342" xfId="7283" hidden="1"/>
    <cellStyle name="Hipervínculo 342" xfId="8979" hidden="1"/>
    <cellStyle name="Hipervínculo 342" xfId="9893" hidden="1"/>
    <cellStyle name="Hipervínculo 342" xfId="11168" hidden="1"/>
    <cellStyle name="Hipervínculo 342" xfId="12054" hidden="1"/>
    <cellStyle name="Hipervínculo 342" xfId="13003" hidden="1"/>
    <cellStyle name="Hipervínculo 342" xfId="13809" hidden="1"/>
    <cellStyle name="Hipervínculo 342" xfId="9525" hidden="1"/>
    <cellStyle name="Hipervínculo 342" xfId="7117" hidden="1"/>
    <cellStyle name="Hipervínculo 342" xfId="5497" hidden="1"/>
    <cellStyle name="Hipervínculo 342" xfId="3579" hidden="1"/>
    <cellStyle name="Hipervínculo 342" xfId="2413" hidden="1"/>
    <cellStyle name="Hipervínculo 342" xfId="14131" hidden="1"/>
    <cellStyle name="Hipervínculo 342" xfId="14932" hidden="1"/>
    <cellStyle name="Hipervínculo 342" xfId="16050" hidden="1"/>
    <cellStyle name="Hipervínculo 342" xfId="16854" hidden="1"/>
    <cellStyle name="Hipervínculo 342" xfId="17604" hidden="1"/>
    <cellStyle name="Hipervínculo 342" xfId="18249" hidden="1"/>
    <cellStyle name="Hipervínculo 342" xfId="14566" hidden="1"/>
    <cellStyle name="Hipervínculo 342" xfId="11203" hidden="1"/>
    <cellStyle name="Hipervínculo 342" xfId="8685" hidden="1"/>
    <cellStyle name="Hipervínculo 342" xfId="5638" hidden="1"/>
    <cellStyle name="Hipervínculo 342" xfId="3379" hidden="1"/>
    <cellStyle name="Hipervínculo 342" xfId="13434" hidden="1"/>
    <cellStyle name="Hipervínculo 342" xfId="18743" hidden="1"/>
    <cellStyle name="Hipervínculo 342" xfId="19519" hidden="1"/>
    <cellStyle name="Hipervínculo 342" xfId="20063" hidden="1"/>
    <cellStyle name="Hipervínculo 342" xfId="20626" hidden="1"/>
    <cellStyle name="Hipervínculo 342" xfId="21031" hidden="1"/>
    <cellStyle name="Hipervínculo 342" xfId="18454" hidden="1"/>
    <cellStyle name="Hipervínculo 342" xfId="15181" hidden="1"/>
    <cellStyle name="Hipervínculo 342" xfId="13038" hidden="1"/>
    <cellStyle name="Hipervínculo 342" xfId="9219" hidden="1"/>
    <cellStyle name="Hipervínculo 342" xfId="5355" hidden="1"/>
    <cellStyle name="Hipervínculo 342" xfId="17973" hidden="1"/>
    <cellStyle name="Hipervínculo 342" xfId="21315" hidden="1"/>
    <cellStyle name="Hipervínculo 342" xfId="21894" hidden="1"/>
    <cellStyle name="Hipervínculo 342" xfId="22299" hidden="1"/>
    <cellStyle name="Hipervínculo 342" xfId="22818" hidden="1"/>
    <cellStyle name="Hipervínculo 342" xfId="23223"/>
    <cellStyle name="Hipervínculo 343" xfId="1999" hidden="1"/>
    <cellStyle name="Hipervínculo 343" xfId="2785" hidden="1"/>
    <cellStyle name="Hipervínculo 343" xfId="4331" hidden="1"/>
    <cellStyle name="Hipervínculo 343" xfId="5111" hidden="1"/>
    <cellStyle name="Hipervínculo 343" xfId="6350" hidden="1"/>
    <cellStyle name="Hipervínculo 343" xfId="7285" hidden="1"/>
    <cellStyle name="Hipervínculo 343" xfId="8981" hidden="1"/>
    <cellStyle name="Hipervínculo 343" xfId="9895" hidden="1"/>
    <cellStyle name="Hipervínculo 343" xfId="11170" hidden="1"/>
    <cellStyle name="Hipervínculo 343" xfId="12056" hidden="1"/>
    <cellStyle name="Hipervínculo 343" xfId="13004" hidden="1"/>
    <cellStyle name="Hipervínculo 343" xfId="13810" hidden="1"/>
    <cellStyle name="Hipervínculo 343" xfId="9523" hidden="1"/>
    <cellStyle name="Hipervínculo 343" xfId="7113" hidden="1"/>
    <cellStyle name="Hipervínculo 343" xfId="5494" hidden="1"/>
    <cellStyle name="Hipervínculo 343" xfId="3577" hidden="1"/>
    <cellStyle name="Hipervínculo 343" xfId="2411" hidden="1"/>
    <cellStyle name="Hipervínculo 343" xfId="14133" hidden="1"/>
    <cellStyle name="Hipervínculo 343" xfId="14934" hidden="1"/>
    <cellStyle name="Hipervínculo 343" xfId="16052" hidden="1"/>
    <cellStyle name="Hipervínculo 343" xfId="16856" hidden="1"/>
    <cellStyle name="Hipervínculo 343" xfId="17606" hidden="1"/>
    <cellStyle name="Hipervínculo 343" xfId="18250" hidden="1"/>
    <cellStyle name="Hipervínculo 343" xfId="14565" hidden="1"/>
    <cellStyle name="Hipervínculo 343" xfId="11198" hidden="1"/>
    <cellStyle name="Hipervínculo 343" xfId="8680" hidden="1"/>
    <cellStyle name="Hipervínculo 343" xfId="5627" hidden="1"/>
    <cellStyle name="Hipervínculo 343" xfId="3372" hidden="1"/>
    <cellStyle name="Hipervínculo 343" xfId="13320" hidden="1"/>
    <cellStyle name="Hipervínculo 343" xfId="18744" hidden="1"/>
    <cellStyle name="Hipervínculo 343" xfId="19520" hidden="1"/>
    <cellStyle name="Hipervínculo 343" xfId="20064" hidden="1"/>
    <cellStyle name="Hipervínculo 343" xfId="20627" hidden="1"/>
    <cellStyle name="Hipervínculo 343" xfId="21032" hidden="1"/>
    <cellStyle name="Hipervínculo 343" xfId="18453" hidden="1"/>
    <cellStyle name="Hipervínculo 343" xfId="15179" hidden="1"/>
    <cellStyle name="Hipervínculo 343" xfId="13035" hidden="1"/>
    <cellStyle name="Hipervínculo 343" xfId="9213" hidden="1"/>
    <cellStyle name="Hipervínculo 343" xfId="5349" hidden="1"/>
    <cellStyle name="Hipervínculo 343" xfId="17882" hidden="1"/>
    <cellStyle name="Hipervínculo 343" xfId="21316" hidden="1"/>
    <cellStyle name="Hipervínculo 343" xfId="21895" hidden="1"/>
    <cellStyle name="Hipervínculo 343" xfId="22300" hidden="1"/>
    <cellStyle name="Hipervínculo 343" xfId="22819" hidden="1"/>
    <cellStyle name="Hipervínculo 343" xfId="23224"/>
    <cellStyle name="Hipervínculo 344" xfId="2000" hidden="1"/>
    <cellStyle name="Hipervínculo 344" xfId="2787" hidden="1"/>
    <cellStyle name="Hipervínculo 344" xfId="4333" hidden="1"/>
    <cellStyle name="Hipervínculo 344" xfId="5112" hidden="1"/>
    <cellStyle name="Hipervínculo 344" xfId="6352" hidden="1"/>
    <cellStyle name="Hipervínculo 344" xfId="7287" hidden="1"/>
    <cellStyle name="Hipervínculo 344" xfId="8983" hidden="1"/>
    <cellStyle name="Hipervínculo 344" xfId="9897" hidden="1"/>
    <cellStyle name="Hipervínculo 344" xfId="11172" hidden="1"/>
    <cellStyle name="Hipervínculo 344" xfId="12058" hidden="1"/>
    <cellStyle name="Hipervínculo 344" xfId="13006" hidden="1"/>
    <cellStyle name="Hipervínculo 344" xfId="13812" hidden="1"/>
    <cellStyle name="Hipervínculo 344" xfId="9521" hidden="1"/>
    <cellStyle name="Hipervínculo 344" xfId="7110" hidden="1"/>
    <cellStyle name="Hipervínculo 344" xfId="5492" hidden="1"/>
    <cellStyle name="Hipervínculo 344" xfId="3574" hidden="1"/>
    <cellStyle name="Hipervínculo 344" xfId="2409" hidden="1"/>
    <cellStyle name="Hipervínculo 344" xfId="14135" hidden="1"/>
    <cellStyle name="Hipervínculo 344" xfId="14936" hidden="1"/>
    <cellStyle name="Hipervínculo 344" xfId="16054" hidden="1"/>
    <cellStyle name="Hipervínculo 344" xfId="16858" hidden="1"/>
    <cellStyle name="Hipervínculo 344" xfId="17607" hidden="1"/>
    <cellStyle name="Hipervínculo 344" xfId="18252" hidden="1"/>
    <cellStyle name="Hipervínculo 344" xfId="14564" hidden="1"/>
    <cellStyle name="Hipervínculo 344" xfId="11195" hidden="1"/>
    <cellStyle name="Hipervínculo 344" xfId="8674" hidden="1"/>
    <cellStyle name="Hipervínculo 344" xfId="5624" hidden="1"/>
    <cellStyle name="Hipervínculo 344" xfId="3368" hidden="1"/>
    <cellStyle name="Hipervínculo 344" xfId="13322" hidden="1"/>
    <cellStyle name="Hipervínculo 344" xfId="18746" hidden="1"/>
    <cellStyle name="Hipervínculo 344" xfId="19521" hidden="1"/>
    <cellStyle name="Hipervínculo 344" xfId="20066" hidden="1"/>
    <cellStyle name="Hipervínculo 344" xfId="20628" hidden="1"/>
    <cellStyle name="Hipervínculo 344" xfId="21033" hidden="1"/>
    <cellStyle name="Hipervínculo 344" xfId="18452" hidden="1"/>
    <cellStyle name="Hipervínculo 344" xfId="15177" hidden="1"/>
    <cellStyle name="Hipervínculo 344" xfId="13032" hidden="1"/>
    <cellStyle name="Hipervínculo 344" xfId="9210" hidden="1"/>
    <cellStyle name="Hipervínculo 344" xfId="5346" hidden="1"/>
    <cellStyle name="Hipervínculo 344" xfId="17886" hidden="1"/>
    <cellStyle name="Hipervínculo 344" xfId="21317" hidden="1"/>
    <cellStyle name="Hipervínculo 344" xfId="21896" hidden="1"/>
    <cellStyle name="Hipervínculo 344" xfId="22301" hidden="1"/>
    <cellStyle name="Hipervínculo 344" xfId="22820" hidden="1"/>
    <cellStyle name="Hipervínculo 344" xfId="23225"/>
    <cellStyle name="Hipervínculo 345" xfId="2001" hidden="1"/>
    <cellStyle name="Hipervínculo 345" xfId="2788" hidden="1"/>
    <cellStyle name="Hipervínculo 345" xfId="4335" hidden="1"/>
    <cellStyle name="Hipervínculo 345" xfId="5114" hidden="1"/>
    <cellStyle name="Hipervínculo 345" xfId="6354" hidden="1"/>
    <cellStyle name="Hipervínculo 345" xfId="7289" hidden="1"/>
    <cellStyle name="Hipervínculo 345" xfId="8985" hidden="1"/>
    <cellStyle name="Hipervínculo 345" xfId="9899" hidden="1"/>
    <cellStyle name="Hipervínculo 345" xfId="11173" hidden="1"/>
    <cellStyle name="Hipervínculo 345" xfId="12059" hidden="1"/>
    <cellStyle name="Hipervínculo 345" xfId="13007" hidden="1"/>
    <cellStyle name="Hipervínculo 345" xfId="13814" hidden="1"/>
    <cellStyle name="Hipervínculo 345" xfId="9519" hidden="1"/>
    <cellStyle name="Hipervínculo 345" xfId="7106" hidden="1"/>
    <cellStyle name="Hipervínculo 345" xfId="5490" hidden="1"/>
    <cellStyle name="Hipervínculo 345" xfId="3573" hidden="1"/>
    <cellStyle name="Hipervínculo 345" xfId="2407" hidden="1"/>
    <cellStyle name="Hipervínculo 345" xfId="14137" hidden="1"/>
    <cellStyle name="Hipervínculo 345" xfId="14937" hidden="1"/>
    <cellStyle name="Hipervínculo 345" xfId="16056" hidden="1"/>
    <cellStyle name="Hipervínculo 345" xfId="16860" hidden="1"/>
    <cellStyle name="Hipervínculo 345" xfId="17609" hidden="1"/>
    <cellStyle name="Hipervínculo 345" xfId="18253" hidden="1"/>
    <cellStyle name="Hipervínculo 345" xfId="14558" hidden="1"/>
    <cellStyle name="Hipervínculo 345" xfId="11184" hidden="1"/>
    <cellStyle name="Hipervínculo 345" xfId="8669" hidden="1"/>
    <cellStyle name="Hipervínculo 345" xfId="5620" hidden="1"/>
    <cellStyle name="Hipervínculo 345" xfId="3357" hidden="1"/>
    <cellStyle name="Hipervínculo 345" xfId="13323" hidden="1"/>
    <cellStyle name="Hipervínculo 345" xfId="18747" hidden="1"/>
    <cellStyle name="Hipervínculo 345" xfId="19522" hidden="1"/>
    <cellStyle name="Hipervínculo 345" xfId="20067" hidden="1"/>
    <cellStyle name="Hipervínculo 345" xfId="20629" hidden="1"/>
    <cellStyle name="Hipervínculo 345" xfId="21034" hidden="1"/>
    <cellStyle name="Hipervínculo 345" xfId="18447" hidden="1"/>
    <cellStyle name="Hipervínculo 345" xfId="15175" hidden="1"/>
    <cellStyle name="Hipervínculo 345" xfId="13029" hidden="1"/>
    <cellStyle name="Hipervínculo 345" xfId="9204" hidden="1"/>
    <cellStyle name="Hipervínculo 345" xfId="5343" hidden="1"/>
    <cellStyle name="Hipervínculo 345" xfId="17888" hidden="1"/>
    <cellStyle name="Hipervínculo 345" xfId="21318" hidden="1"/>
    <cellStyle name="Hipervínculo 345" xfId="21897" hidden="1"/>
    <cellStyle name="Hipervínculo 345" xfId="22302" hidden="1"/>
    <cellStyle name="Hipervínculo 345" xfId="22821" hidden="1"/>
    <cellStyle name="Hipervínculo 345" xfId="23226"/>
    <cellStyle name="Hipervínculo 346" xfId="2003" hidden="1"/>
    <cellStyle name="Hipervínculo 346" xfId="2790" hidden="1"/>
    <cellStyle name="Hipervínculo 346" xfId="4337" hidden="1"/>
    <cellStyle name="Hipervínculo 346" xfId="5116" hidden="1"/>
    <cellStyle name="Hipervínculo 346" xfId="6356" hidden="1"/>
    <cellStyle name="Hipervínculo 346" xfId="7291" hidden="1"/>
    <cellStyle name="Hipervínculo 346" xfId="8987" hidden="1"/>
    <cellStyle name="Hipervínculo 346" xfId="9900" hidden="1"/>
    <cellStyle name="Hipervínculo 346" xfId="11175" hidden="1"/>
    <cellStyle name="Hipervínculo 346" xfId="12061" hidden="1"/>
    <cellStyle name="Hipervínculo 346" xfId="13009" hidden="1"/>
    <cellStyle name="Hipervínculo 346" xfId="13815" hidden="1"/>
    <cellStyle name="Hipervínculo 346" xfId="9518" hidden="1"/>
    <cellStyle name="Hipervínculo 346" xfId="7102" hidden="1"/>
    <cellStyle name="Hipervínculo 346" xfId="5489" hidden="1"/>
    <cellStyle name="Hipervínculo 346" xfId="3570" hidden="1"/>
    <cellStyle name="Hipervínculo 346" xfId="2406" hidden="1"/>
    <cellStyle name="Hipervínculo 346" xfId="14138" hidden="1"/>
    <cellStyle name="Hipervínculo 346" xfId="14939" hidden="1"/>
    <cellStyle name="Hipervínculo 346" xfId="16057" hidden="1"/>
    <cellStyle name="Hipervínculo 346" xfId="16862" hidden="1"/>
    <cellStyle name="Hipervínculo 346" xfId="17611" hidden="1"/>
    <cellStyle name="Hipervínculo 346" xfId="18255" hidden="1"/>
    <cellStyle name="Hipervínculo 346" xfId="14557" hidden="1"/>
    <cellStyle name="Hipervínculo 346" xfId="11176" hidden="1"/>
    <cellStyle name="Hipervínculo 346" xfId="8664" hidden="1"/>
    <cellStyle name="Hipervínculo 346" xfId="5619" hidden="1"/>
    <cellStyle name="Hipervínculo 346" xfId="3342" hidden="1"/>
    <cellStyle name="Hipervínculo 346" xfId="13387" hidden="1"/>
    <cellStyle name="Hipervínculo 346" xfId="18749" hidden="1"/>
    <cellStyle name="Hipervínculo 346" xfId="19523" hidden="1"/>
    <cellStyle name="Hipervínculo 346" xfId="20068" hidden="1"/>
    <cellStyle name="Hipervínculo 346" xfId="20630" hidden="1"/>
    <cellStyle name="Hipervínculo 346" xfId="21035" hidden="1"/>
    <cellStyle name="Hipervínculo 346" xfId="18446" hidden="1"/>
    <cellStyle name="Hipervínculo 346" xfId="15171" hidden="1"/>
    <cellStyle name="Hipervínculo 346" xfId="13026" hidden="1"/>
    <cellStyle name="Hipervínculo 346" xfId="9189" hidden="1"/>
    <cellStyle name="Hipervínculo 346" xfId="5340" hidden="1"/>
    <cellStyle name="Hipervínculo 346" xfId="17931" hidden="1"/>
    <cellStyle name="Hipervínculo 346" xfId="21319" hidden="1"/>
    <cellStyle name="Hipervínculo 346" xfId="21898" hidden="1"/>
    <cellStyle name="Hipervínculo 346" xfId="22303" hidden="1"/>
    <cellStyle name="Hipervínculo 346" xfId="22822" hidden="1"/>
    <cellStyle name="Hipervínculo 346" xfId="23227"/>
    <cellStyle name="Hipervínculo 347" xfId="2004" hidden="1"/>
    <cellStyle name="Hipervínculo 347" xfId="2792" hidden="1"/>
    <cellStyle name="Hipervínculo 347" xfId="4339" hidden="1"/>
    <cellStyle name="Hipervínculo 347" xfId="5117" hidden="1"/>
    <cellStyle name="Hipervínculo 347" xfId="6358" hidden="1"/>
    <cellStyle name="Hipervínculo 347" xfId="7293" hidden="1"/>
    <cellStyle name="Hipervínculo 347" xfId="8989" hidden="1"/>
    <cellStyle name="Hipervínculo 347" xfId="9902" hidden="1"/>
    <cellStyle name="Hipervínculo 347" xfId="11177" hidden="1"/>
    <cellStyle name="Hipervínculo 347" xfId="12062" hidden="1"/>
    <cellStyle name="Hipervínculo 347" xfId="13010" hidden="1"/>
    <cellStyle name="Hipervínculo 347" xfId="13816" hidden="1"/>
    <cellStyle name="Hipervínculo 347" xfId="9515" hidden="1"/>
    <cellStyle name="Hipervínculo 347" xfId="7099" hidden="1"/>
    <cellStyle name="Hipervínculo 347" xfId="5487" hidden="1"/>
    <cellStyle name="Hipervínculo 347" xfId="3568" hidden="1"/>
    <cellStyle name="Hipervínculo 347" xfId="2404" hidden="1"/>
    <cellStyle name="Hipervínculo 347" xfId="14140" hidden="1"/>
    <cellStyle name="Hipervínculo 347" xfId="14941" hidden="1"/>
    <cellStyle name="Hipervínculo 347" xfId="16059" hidden="1"/>
    <cellStyle name="Hipervínculo 347" xfId="16864" hidden="1"/>
    <cellStyle name="Hipervínculo 347" xfId="17612" hidden="1"/>
    <cellStyle name="Hipervínculo 347" xfId="18256" hidden="1"/>
    <cellStyle name="Hipervínculo 347" xfId="14554" hidden="1"/>
    <cellStyle name="Hipervínculo 347" xfId="11169" hidden="1"/>
    <cellStyle name="Hipervínculo 347" xfId="8661" hidden="1"/>
    <cellStyle name="Hipervínculo 347" xfId="5611" hidden="1"/>
    <cellStyle name="Hipervínculo 347" xfId="3338" hidden="1"/>
    <cellStyle name="Hipervínculo 347" xfId="13245" hidden="1"/>
    <cellStyle name="Hipervínculo 347" xfId="18750" hidden="1"/>
    <cellStyle name="Hipervínculo 347" xfId="19524" hidden="1"/>
    <cellStyle name="Hipervínculo 347" xfId="20070" hidden="1"/>
    <cellStyle name="Hipervínculo 347" xfId="20631" hidden="1"/>
    <cellStyle name="Hipervínculo 347" xfId="21036" hidden="1"/>
    <cellStyle name="Hipervínculo 347" xfId="18444" hidden="1"/>
    <cellStyle name="Hipervínculo 347" xfId="15168" hidden="1"/>
    <cellStyle name="Hipervínculo 347" xfId="13023" hidden="1"/>
    <cellStyle name="Hipervínculo 347" xfId="9170" hidden="1"/>
    <cellStyle name="Hipervínculo 347" xfId="5337" hidden="1"/>
    <cellStyle name="Hipervínculo 347" xfId="17827" hidden="1"/>
    <cellStyle name="Hipervínculo 347" xfId="21320" hidden="1"/>
    <cellStyle name="Hipervínculo 347" xfId="21899" hidden="1"/>
    <cellStyle name="Hipervínculo 347" xfId="22304" hidden="1"/>
    <cellStyle name="Hipervínculo 347" xfId="22823" hidden="1"/>
    <cellStyle name="Hipervínculo 347" xfId="23228"/>
    <cellStyle name="Hipervínculo 348" xfId="2005" hidden="1"/>
    <cellStyle name="Hipervínculo 348" xfId="2794" hidden="1"/>
    <cellStyle name="Hipervínculo 348" xfId="4341" hidden="1"/>
    <cellStyle name="Hipervínculo 348" xfId="5119" hidden="1"/>
    <cellStyle name="Hipervínculo 348" xfId="6359" hidden="1"/>
    <cellStyle name="Hipervínculo 348" xfId="7295" hidden="1"/>
    <cellStyle name="Hipervínculo 348" xfId="8991" hidden="1"/>
    <cellStyle name="Hipervínculo 348" xfId="9904" hidden="1"/>
    <cellStyle name="Hipervínculo 348" xfId="11179" hidden="1"/>
    <cellStyle name="Hipervínculo 348" xfId="12064" hidden="1"/>
    <cellStyle name="Hipervínculo 348" xfId="13012" hidden="1"/>
    <cellStyle name="Hipervínculo 348" xfId="13818" hidden="1"/>
    <cellStyle name="Hipervínculo 348" xfId="9514" hidden="1"/>
    <cellStyle name="Hipervínculo 348" xfId="7095" hidden="1"/>
    <cellStyle name="Hipervínculo 348" xfId="5485" hidden="1"/>
    <cellStyle name="Hipervínculo 348" xfId="3565" hidden="1"/>
    <cellStyle name="Hipervínculo 348" xfId="2402" hidden="1"/>
    <cellStyle name="Hipervínculo 348" xfId="14142" hidden="1"/>
    <cellStyle name="Hipervínculo 348" xfId="14943" hidden="1"/>
    <cellStyle name="Hipervínculo 348" xfId="16061" hidden="1"/>
    <cellStyle name="Hipervínculo 348" xfId="16866" hidden="1"/>
    <cellStyle name="Hipervínculo 348" xfId="17614" hidden="1"/>
    <cellStyle name="Hipervínculo 348" xfId="18258" hidden="1"/>
    <cellStyle name="Hipervínculo 348" xfId="14553" hidden="1"/>
    <cellStyle name="Hipervínculo 348" xfId="11162" hidden="1"/>
    <cellStyle name="Hipervínculo 348" xfId="8655" hidden="1"/>
    <cellStyle name="Hipervínculo 348" xfId="5607" hidden="1"/>
    <cellStyle name="Hipervínculo 348" xfId="3337" hidden="1"/>
    <cellStyle name="Hipervínculo 348" xfId="13335" hidden="1"/>
    <cellStyle name="Hipervínculo 348" xfId="18752" hidden="1"/>
    <cellStyle name="Hipervínculo 348" xfId="19525" hidden="1"/>
    <cellStyle name="Hipervínculo 348" xfId="20071" hidden="1"/>
    <cellStyle name="Hipervínculo 348" xfId="20632" hidden="1"/>
    <cellStyle name="Hipervínculo 348" xfId="21037" hidden="1"/>
    <cellStyle name="Hipervínculo 348" xfId="18443" hidden="1"/>
    <cellStyle name="Hipervínculo 348" xfId="15166" hidden="1"/>
    <cellStyle name="Hipervínculo 348" xfId="13020" hidden="1"/>
    <cellStyle name="Hipervínculo 348" xfId="9158" hidden="1"/>
    <cellStyle name="Hipervínculo 348" xfId="5317" hidden="1"/>
    <cellStyle name="Hipervínculo 348" xfId="17892" hidden="1"/>
    <cellStyle name="Hipervínculo 348" xfId="21321" hidden="1"/>
    <cellStyle name="Hipervínculo 348" xfId="21900" hidden="1"/>
    <cellStyle name="Hipervínculo 348" xfId="22305" hidden="1"/>
    <cellStyle name="Hipervínculo 348" xfId="22824" hidden="1"/>
    <cellStyle name="Hipervínculo 348" xfId="23229"/>
    <cellStyle name="Hipervínculo 349" xfId="2006" hidden="1"/>
    <cellStyle name="Hipervínculo 349" xfId="2796" hidden="1"/>
    <cellStyle name="Hipervínculo 349" xfId="4343" hidden="1"/>
    <cellStyle name="Hipervínculo 349" xfId="5120" hidden="1"/>
    <cellStyle name="Hipervínculo 349" xfId="6361" hidden="1"/>
    <cellStyle name="Hipervínculo 349" xfId="7297" hidden="1"/>
    <cellStyle name="Hipervínculo 349" xfId="8992" hidden="1"/>
    <cellStyle name="Hipervínculo 349" xfId="9906" hidden="1"/>
    <cellStyle name="Hipervínculo 349" xfId="11181" hidden="1"/>
    <cellStyle name="Hipervínculo 349" xfId="12066" hidden="1"/>
    <cellStyle name="Hipervínculo 349" xfId="13013" hidden="1"/>
    <cellStyle name="Hipervínculo 349" xfId="13819" hidden="1"/>
    <cellStyle name="Hipervínculo 349" xfId="9512" hidden="1"/>
    <cellStyle name="Hipervínculo 349" xfId="7092" hidden="1"/>
    <cellStyle name="Hipervínculo 349" xfId="5483" hidden="1"/>
    <cellStyle name="Hipervínculo 349" xfId="3563" hidden="1"/>
    <cellStyle name="Hipervínculo 349" xfId="2400" hidden="1"/>
    <cellStyle name="Hipervínculo 349" xfId="14143" hidden="1"/>
    <cellStyle name="Hipervínculo 349" xfId="14944" hidden="1"/>
    <cellStyle name="Hipervínculo 349" xfId="16063" hidden="1"/>
    <cellStyle name="Hipervínculo 349" xfId="16867" hidden="1"/>
    <cellStyle name="Hipervínculo 349" xfId="17616" hidden="1"/>
    <cellStyle name="Hipervínculo 349" xfId="18260" hidden="1"/>
    <cellStyle name="Hipervínculo 349" xfId="14552" hidden="1"/>
    <cellStyle name="Hipervínculo 349" xfId="11154" hidden="1"/>
    <cellStyle name="Hipervínculo 349" xfId="8650" hidden="1"/>
    <cellStyle name="Hipervínculo 349" xfId="5603" hidden="1"/>
    <cellStyle name="Hipervínculo 349" xfId="3336" hidden="1"/>
    <cellStyle name="Hipervínculo 349" xfId="13338" hidden="1"/>
    <cellStyle name="Hipervínculo 349" xfId="18753" hidden="1"/>
    <cellStyle name="Hipervínculo 349" xfId="19526" hidden="1"/>
    <cellStyle name="Hipervínculo 349" xfId="20072" hidden="1"/>
    <cellStyle name="Hipervínculo 349" xfId="20633" hidden="1"/>
    <cellStyle name="Hipervínculo 349" xfId="21038" hidden="1"/>
    <cellStyle name="Hipervínculo 349" xfId="18442" hidden="1"/>
    <cellStyle name="Hipervínculo 349" xfId="15164" hidden="1"/>
    <cellStyle name="Hipervínculo 349" xfId="13017" hidden="1"/>
    <cellStyle name="Hipervínculo 349" xfId="9156" hidden="1"/>
    <cellStyle name="Hipervínculo 349" xfId="5316" hidden="1"/>
    <cellStyle name="Hipervínculo 349" xfId="17896" hidden="1"/>
    <cellStyle name="Hipervínculo 349" xfId="21322" hidden="1"/>
    <cellStyle name="Hipervínculo 349" xfId="21901" hidden="1"/>
    <cellStyle name="Hipervínculo 349" xfId="22306" hidden="1"/>
    <cellStyle name="Hipervínculo 349" xfId="22825" hidden="1"/>
    <cellStyle name="Hipervínculo 349" xfId="23230"/>
    <cellStyle name="Hipervínculo 35" xfId="558" hidden="1"/>
    <cellStyle name="Hipervínculo 35" xfId="1547" hidden="1"/>
    <cellStyle name="Hipervínculo 35" xfId="2151" hidden="1"/>
    <cellStyle name="Hipervínculo 35" xfId="2243" hidden="1"/>
    <cellStyle name="Hipervínculo 35" xfId="3064" hidden="1"/>
    <cellStyle name="Hipervínculo 35" xfId="3780" hidden="1"/>
    <cellStyle name="Hipervínculo 35" xfId="4518" hidden="1"/>
    <cellStyle name="Hipervínculo 35" xfId="4662" hidden="1"/>
    <cellStyle name="Hipervínculo 35" xfId="3133" hidden="1"/>
    <cellStyle name="Hipervínculo 35" xfId="5821" hidden="1"/>
    <cellStyle name="Hipervínculo 35" xfId="6546" hidden="1"/>
    <cellStyle name="Hipervínculo 35" xfId="6714" hidden="1"/>
    <cellStyle name="Hipervínculo 35" xfId="7726" hidden="1"/>
    <cellStyle name="Hipervínculo 35" xfId="8448" hidden="1"/>
    <cellStyle name="Hipervínculo 35" xfId="9180" hidden="1"/>
    <cellStyle name="Hipervínculo 35" xfId="9343" hidden="1"/>
    <cellStyle name="Hipervínculo 35" xfId="7913" hidden="1"/>
    <cellStyle name="Hipervínculo 35" xfId="10641" hidden="1"/>
    <cellStyle name="Hipervínculo 35" xfId="11370" hidden="1"/>
    <cellStyle name="Hipervínculo 35" xfId="11540" hidden="1"/>
    <cellStyle name="Hipervínculo 35" xfId="7550" hidden="1"/>
    <cellStyle name="Hipervínculo 35" xfId="12604" hidden="1"/>
    <cellStyle name="Hipervínculo 35" xfId="13174" hidden="1"/>
    <cellStyle name="Hipervínculo 35" xfId="13328" hidden="1"/>
    <cellStyle name="Hipervínculo 35" xfId="11781" hidden="1"/>
    <cellStyle name="Hipervínculo 35" xfId="10547" hidden="1"/>
    <cellStyle name="Hipervínculo 35" xfId="10309" hidden="1"/>
    <cellStyle name="Hipervínculo 35" xfId="8916" hidden="1"/>
    <cellStyle name="Hipervínculo 35" xfId="7847" hidden="1"/>
    <cellStyle name="Hipervínculo 35" xfId="6843" hidden="1"/>
    <cellStyle name="Hipervínculo 35" xfId="6617" hidden="1"/>
    <cellStyle name="Hipervínculo 35" xfId="8708" hidden="1"/>
    <cellStyle name="Hipervínculo 35" xfId="4622" hidden="1"/>
    <cellStyle name="Hipervínculo 35" xfId="3360" hidden="1"/>
    <cellStyle name="Hipervínculo 35" xfId="3182" hidden="1"/>
    <cellStyle name="Hipervínculo 35" xfId="1774" hidden="1"/>
    <cellStyle name="Hipervínculo 35" xfId="696" hidden="1"/>
    <cellStyle name="Hipervínculo 35" xfId="14312" hidden="1"/>
    <cellStyle name="Hipervínculo 35" xfId="14419" hidden="1"/>
    <cellStyle name="Hipervínculo 35" xfId="1408" hidden="1"/>
    <cellStyle name="Hipervínculo 35" xfId="15602" hidden="1"/>
    <cellStyle name="Hipervínculo 35" xfId="16226" hidden="1"/>
    <cellStyle name="Hipervínculo 35" xfId="16358" hidden="1"/>
    <cellStyle name="Hipervínculo 35" xfId="2132" hidden="1"/>
    <cellStyle name="Hipervínculo 35" xfId="17214" hidden="1"/>
    <cellStyle name="Hipervínculo 35" xfId="17778" hidden="1"/>
    <cellStyle name="Hipervínculo 35" xfId="17881" hidden="1"/>
    <cellStyle name="Hipervínculo 35" xfId="16576" hidden="1"/>
    <cellStyle name="Hipervínculo 35" xfId="15529" hidden="1"/>
    <cellStyle name="Hipervínculo 35" xfId="15318" hidden="1"/>
    <cellStyle name="Hipervínculo 35" xfId="14084" hidden="1"/>
    <cellStyle name="Hipervínculo 35" xfId="12359" hidden="1"/>
    <cellStyle name="Hipervínculo 35" xfId="10389" hidden="1"/>
    <cellStyle name="Hipervínculo 35" xfId="10172" hidden="1"/>
    <cellStyle name="Hipervínculo 35" xfId="13840" hidden="1"/>
    <cellStyle name="Hipervínculo 35" xfId="7140" hidden="1"/>
    <cellStyle name="Hipervínculo 35" xfId="5293" hidden="1"/>
    <cellStyle name="Hipervínculo 35" xfId="5047" hidden="1"/>
    <cellStyle name="Hipervínculo 35" xfId="2435" hidden="1"/>
    <cellStyle name="Hipervínculo 35" xfId="932" hidden="1"/>
    <cellStyle name="Hipervínculo 35" xfId="11322" hidden="1"/>
    <cellStyle name="Hipervínculo 35" xfId="13864" hidden="1"/>
    <cellStyle name="Hipervínculo 35" xfId="2177" hidden="1"/>
    <cellStyle name="Hipervínculo 35" xfId="19204" hidden="1"/>
    <cellStyle name="Hipervínculo 35" xfId="19637" hidden="1"/>
    <cellStyle name="Hipervínculo 35" xfId="19697" hidden="1"/>
    <cellStyle name="Hipervínculo 35" xfId="2951" hidden="1"/>
    <cellStyle name="Hipervínculo 35" xfId="20329" hidden="1"/>
    <cellStyle name="Hipervínculo 35" xfId="20744" hidden="1"/>
    <cellStyle name="Hipervínculo 35" xfId="20804" hidden="1"/>
    <cellStyle name="Hipervínculo 35" xfId="19822" hidden="1"/>
    <cellStyle name="Hipervínculo 35" xfId="19134" hidden="1"/>
    <cellStyle name="Hipervínculo 35" xfId="18989" hidden="1"/>
    <cellStyle name="Hipervínculo 35" xfId="17584" hidden="1"/>
    <cellStyle name="Hipervínculo 35" xfId="16448" hidden="1"/>
    <cellStyle name="Hipervínculo 35" xfId="14688" hidden="1"/>
    <cellStyle name="Hipervínculo 35" xfId="14373" hidden="1"/>
    <cellStyle name="Hipervínculo 35" xfId="17432" hidden="1"/>
    <cellStyle name="Hipervínculo 35" xfId="11046" hidden="1"/>
    <cellStyle name="Hipervínculo 35" xfId="8191" hidden="1"/>
    <cellStyle name="Hipervínculo 35" xfId="8116" hidden="1"/>
    <cellStyle name="Hipervínculo 35" xfId="3511" hidden="1"/>
    <cellStyle name="Hipervínculo 35" xfId="1166" hidden="1"/>
    <cellStyle name="Hipervínculo 35" xfId="16205" hidden="1"/>
    <cellStyle name="Hipervínculo 35" xfId="18321" hidden="1"/>
    <cellStyle name="Hipervínculo 35" xfId="2968" hidden="1"/>
    <cellStyle name="Hipervínculo 35" xfId="21597" hidden="1"/>
    <cellStyle name="Hipervínculo 35" xfId="22012" hidden="1"/>
    <cellStyle name="Hipervínculo 35" xfId="22072" hidden="1"/>
    <cellStyle name="Hipervínculo 35" xfId="4803" hidden="1"/>
    <cellStyle name="Hipervínculo 35" xfId="22521" hidden="1"/>
    <cellStyle name="Hipervínculo 35" xfId="22936" hidden="1"/>
    <cellStyle name="Hipervínculo 35" xfId="22996"/>
    <cellStyle name="Hipervínculo 350" xfId="2008" hidden="1"/>
    <cellStyle name="Hipervínculo 350" xfId="2797" hidden="1"/>
    <cellStyle name="Hipervínculo 350" xfId="4345" hidden="1"/>
    <cellStyle name="Hipervínculo 350" xfId="5122" hidden="1"/>
    <cellStyle name="Hipervínculo 350" xfId="6363" hidden="1"/>
    <cellStyle name="Hipervínculo 350" xfId="7299" hidden="1"/>
    <cellStyle name="Hipervínculo 350" xfId="8994" hidden="1"/>
    <cellStyle name="Hipervínculo 350" xfId="9908" hidden="1"/>
    <cellStyle name="Hipervínculo 350" xfId="11183" hidden="1"/>
    <cellStyle name="Hipervínculo 350" xfId="12067" hidden="1"/>
    <cellStyle name="Hipervínculo 350" xfId="13015" hidden="1"/>
    <cellStyle name="Hipervínculo 350" xfId="13821" hidden="1"/>
    <cellStyle name="Hipervínculo 350" xfId="9511" hidden="1"/>
    <cellStyle name="Hipervínculo 350" xfId="7088" hidden="1"/>
    <cellStyle name="Hipervínculo 350" xfId="5481" hidden="1"/>
    <cellStyle name="Hipervínculo 350" xfId="3560" hidden="1"/>
    <cellStyle name="Hipervínculo 350" xfId="2395" hidden="1"/>
    <cellStyle name="Hipervínculo 350" xfId="14145" hidden="1"/>
    <cellStyle name="Hipervínculo 350" xfId="14946" hidden="1"/>
    <cellStyle name="Hipervínculo 350" xfId="16064" hidden="1"/>
    <cellStyle name="Hipervínculo 350" xfId="16869" hidden="1"/>
    <cellStyle name="Hipervínculo 350" xfId="17617" hidden="1"/>
    <cellStyle name="Hipervínculo 350" xfId="18261" hidden="1"/>
    <cellStyle name="Hipervínculo 350" xfId="14550" hidden="1"/>
    <cellStyle name="Hipervínculo 350" xfId="11146" hidden="1"/>
    <cellStyle name="Hipervínculo 350" xfId="8644" hidden="1"/>
    <cellStyle name="Hipervínculo 350" xfId="5596" hidden="1"/>
    <cellStyle name="Hipervínculo 350" xfId="3333" hidden="1"/>
    <cellStyle name="Hipervínculo 350" xfId="10687" hidden="1"/>
    <cellStyle name="Hipervínculo 350" xfId="18755" hidden="1"/>
    <cellStyle name="Hipervínculo 350" xfId="19527" hidden="1"/>
    <cellStyle name="Hipervínculo 350" xfId="20073" hidden="1"/>
    <cellStyle name="Hipervínculo 350" xfId="20634" hidden="1"/>
    <cellStyle name="Hipervínculo 350" xfId="21039" hidden="1"/>
    <cellStyle name="Hipervínculo 350" xfId="18440" hidden="1"/>
    <cellStyle name="Hipervínculo 350" xfId="15161" hidden="1"/>
    <cellStyle name="Hipervínculo 350" xfId="13014" hidden="1"/>
    <cellStyle name="Hipervínculo 350" xfId="9133" hidden="1"/>
    <cellStyle name="Hipervínculo 350" xfId="5315" hidden="1"/>
    <cellStyle name="Hipervínculo 350" xfId="15667" hidden="1"/>
    <cellStyle name="Hipervínculo 350" xfId="21323" hidden="1"/>
    <cellStyle name="Hipervínculo 350" xfId="21902" hidden="1"/>
    <cellStyle name="Hipervínculo 350" xfId="22307" hidden="1"/>
    <cellStyle name="Hipervínculo 350" xfId="22826" hidden="1"/>
    <cellStyle name="Hipervínculo 350" xfId="23231"/>
    <cellStyle name="Hipervínculo 351" xfId="2009" hidden="1"/>
    <cellStyle name="Hipervínculo 351" xfId="2799" hidden="1"/>
    <cellStyle name="Hipervínculo 351" xfId="4346" hidden="1"/>
    <cellStyle name="Hipervínculo 351" xfId="5124" hidden="1"/>
    <cellStyle name="Hipervínculo 351" xfId="6365" hidden="1"/>
    <cellStyle name="Hipervínculo 351" xfId="7301" hidden="1"/>
    <cellStyle name="Hipervínculo 351" xfId="8996" hidden="1"/>
    <cellStyle name="Hipervínculo 351" xfId="9910" hidden="1"/>
    <cellStyle name="Hipervínculo 351" xfId="11185" hidden="1"/>
    <cellStyle name="Hipervínculo 351" xfId="12069" hidden="1"/>
    <cellStyle name="Hipervínculo 351" xfId="13016" hidden="1"/>
    <cellStyle name="Hipervínculo 351" xfId="13822" hidden="1"/>
    <cellStyle name="Hipervínculo 351" xfId="9508" hidden="1"/>
    <cellStyle name="Hipervínculo 351" xfId="7085" hidden="1"/>
    <cellStyle name="Hipervínculo 351" xfId="5479" hidden="1"/>
    <cellStyle name="Hipervínculo 351" xfId="3557" hidden="1"/>
    <cellStyle name="Hipervínculo 351" xfId="2392" hidden="1"/>
    <cellStyle name="Hipervínculo 351" xfId="14147" hidden="1"/>
    <cellStyle name="Hipervínculo 351" xfId="14948" hidden="1"/>
    <cellStyle name="Hipervínculo 351" xfId="16066" hidden="1"/>
    <cellStyle name="Hipervínculo 351" xfId="16871" hidden="1"/>
    <cellStyle name="Hipervínculo 351" xfId="17619" hidden="1"/>
    <cellStyle name="Hipervínculo 351" xfId="18263" hidden="1"/>
    <cellStyle name="Hipervínculo 351" xfId="14548" hidden="1"/>
    <cellStyle name="Hipervínculo 351" xfId="11139" hidden="1"/>
    <cellStyle name="Hipervínculo 351" xfId="8639" hidden="1"/>
    <cellStyle name="Hipervínculo 351" xfId="5577" hidden="1"/>
    <cellStyle name="Hipervínculo 351" xfId="3332" hidden="1"/>
    <cellStyle name="Hipervínculo 351" xfId="10694" hidden="1"/>
    <cellStyle name="Hipervínculo 351" xfId="18756" hidden="1"/>
    <cellStyle name="Hipervínculo 351" xfId="19528" hidden="1"/>
    <cellStyle name="Hipervínculo 351" xfId="20075" hidden="1"/>
    <cellStyle name="Hipervínculo 351" xfId="20635" hidden="1"/>
    <cellStyle name="Hipervínculo 351" xfId="21040" hidden="1"/>
    <cellStyle name="Hipervínculo 351" xfId="18439" hidden="1"/>
    <cellStyle name="Hipervínculo 351" xfId="15157" hidden="1"/>
    <cellStyle name="Hipervínculo 351" xfId="13011" hidden="1"/>
    <cellStyle name="Hipervínculo 351" xfId="9126" hidden="1"/>
    <cellStyle name="Hipervínculo 351" xfId="5314" hidden="1"/>
    <cellStyle name="Hipervínculo 351" xfId="15672" hidden="1"/>
    <cellStyle name="Hipervínculo 351" xfId="21324" hidden="1"/>
    <cellStyle name="Hipervínculo 351" xfId="21903" hidden="1"/>
    <cellStyle name="Hipervínculo 351" xfId="22308" hidden="1"/>
    <cellStyle name="Hipervínculo 351" xfId="22827" hidden="1"/>
    <cellStyle name="Hipervínculo 351" xfId="23232"/>
    <cellStyle name="Hipervínculo 352" xfId="2010" hidden="1"/>
    <cellStyle name="Hipervínculo 352" xfId="2800" hidden="1"/>
    <cellStyle name="Hipervínculo 352" xfId="4348" hidden="1"/>
    <cellStyle name="Hipervínculo 352" xfId="5126" hidden="1"/>
    <cellStyle name="Hipervínculo 352" xfId="6367" hidden="1"/>
    <cellStyle name="Hipervínculo 352" xfId="7303" hidden="1"/>
    <cellStyle name="Hipervínculo 352" xfId="8998" hidden="1"/>
    <cellStyle name="Hipervínculo 352" xfId="9911" hidden="1"/>
    <cellStyle name="Hipervínculo 352" xfId="11187" hidden="1"/>
    <cellStyle name="Hipervínculo 352" xfId="12070" hidden="1"/>
    <cellStyle name="Hipervínculo 352" xfId="13018" hidden="1"/>
    <cellStyle name="Hipervínculo 352" xfId="13823" hidden="1"/>
    <cellStyle name="Hipervínculo 352" xfId="9507" hidden="1"/>
    <cellStyle name="Hipervínculo 352" xfId="7081" hidden="1"/>
    <cellStyle name="Hipervínculo 352" xfId="5478" hidden="1"/>
    <cellStyle name="Hipervínculo 352" xfId="3555" hidden="1"/>
    <cellStyle name="Hipervínculo 352" xfId="2391" hidden="1"/>
    <cellStyle name="Hipervínculo 352" xfId="14148" hidden="1"/>
    <cellStyle name="Hipervínculo 352" xfId="14950" hidden="1"/>
    <cellStyle name="Hipervínculo 352" xfId="16068" hidden="1"/>
    <cellStyle name="Hipervínculo 352" xfId="16872" hidden="1"/>
    <cellStyle name="Hipervínculo 352" xfId="17621" hidden="1"/>
    <cellStyle name="Hipervínculo 352" xfId="18264" hidden="1"/>
    <cellStyle name="Hipervínculo 352" xfId="14547" hidden="1"/>
    <cellStyle name="Hipervínculo 352" xfId="11132" hidden="1"/>
    <cellStyle name="Hipervínculo 352" xfId="8633" hidden="1"/>
    <cellStyle name="Hipervínculo 352" xfId="5574" hidden="1"/>
    <cellStyle name="Hipervínculo 352" xfId="3331" hidden="1"/>
    <cellStyle name="Hipervínculo 352" xfId="10709" hidden="1"/>
    <cellStyle name="Hipervínculo 352" xfId="18758" hidden="1"/>
    <cellStyle name="Hipervínculo 352" xfId="19529" hidden="1"/>
    <cellStyle name="Hipervínculo 352" xfId="20076" hidden="1"/>
    <cellStyle name="Hipervínculo 352" xfId="20636" hidden="1"/>
    <cellStyle name="Hipervínculo 352" xfId="21041" hidden="1"/>
    <cellStyle name="Hipervínculo 352" xfId="18438" hidden="1"/>
    <cellStyle name="Hipervínculo 352" xfId="15151" hidden="1"/>
    <cellStyle name="Hipervínculo 352" xfId="13008" hidden="1"/>
    <cellStyle name="Hipervínculo 352" xfId="9119" hidden="1"/>
    <cellStyle name="Hipervínculo 352" xfId="5312" hidden="1"/>
    <cellStyle name="Hipervínculo 352" xfId="15678" hidden="1"/>
    <cellStyle name="Hipervínculo 352" xfId="21325" hidden="1"/>
    <cellStyle name="Hipervínculo 352" xfId="21904" hidden="1"/>
    <cellStyle name="Hipervínculo 352" xfId="22309" hidden="1"/>
    <cellStyle name="Hipervínculo 352" xfId="22828" hidden="1"/>
    <cellStyle name="Hipervínculo 352" xfId="23233"/>
    <cellStyle name="Hipervínculo 353" xfId="2012" hidden="1"/>
    <cellStyle name="Hipervínculo 353" xfId="2802" hidden="1"/>
    <cellStyle name="Hipervínculo 353" xfId="4350" hidden="1"/>
    <cellStyle name="Hipervínculo 353" xfId="5127" hidden="1"/>
    <cellStyle name="Hipervínculo 353" xfId="6369" hidden="1"/>
    <cellStyle name="Hipervínculo 353" xfId="7305" hidden="1"/>
    <cellStyle name="Hipervínculo 353" xfId="9000" hidden="1"/>
    <cellStyle name="Hipervínculo 353" xfId="9913" hidden="1"/>
    <cellStyle name="Hipervínculo 353" xfId="11189" hidden="1"/>
    <cellStyle name="Hipervínculo 353" xfId="12072" hidden="1"/>
    <cellStyle name="Hipervínculo 353" xfId="13019" hidden="1"/>
    <cellStyle name="Hipervínculo 353" xfId="13824" hidden="1"/>
    <cellStyle name="Hipervínculo 353" xfId="9505" hidden="1"/>
    <cellStyle name="Hipervínculo 353" xfId="7077" hidden="1"/>
    <cellStyle name="Hipervínculo 353" xfId="5475" hidden="1"/>
    <cellStyle name="Hipervínculo 353" xfId="3545" hidden="1"/>
    <cellStyle name="Hipervínculo 353" xfId="2388" hidden="1"/>
    <cellStyle name="Hipervínculo 353" xfId="14150" hidden="1"/>
    <cellStyle name="Hipervínculo 353" xfId="14951" hidden="1"/>
    <cellStyle name="Hipervínculo 353" xfId="16070" hidden="1"/>
    <cellStyle name="Hipervínculo 353" xfId="16873" hidden="1"/>
    <cellStyle name="Hipervínculo 353" xfId="17622" hidden="1"/>
    <cellStyle name="Hipervínculo 353" xfId="18266" hidden="1"/>
    <cellStyle name="Hipervínculo 353" xfId="14546" hidden="1"/>
    <cellStyle name="Hipervínculo 353" xfId="11125" hidden="1"/>
    <cellStyle name="Hipervínculo 353" xfId="8628" hidden="1"/>
    <cellStyle name="Hipervínculo 353" xfId="5569" hidden="1"/>
    <cellStyle name="Hipervínculo 353" xfId="3328" hidden="1"/>
    <cellStyle name="Hipervínculo 353" xfId="10712" hidden="1"/>
    <cellStyle name="Hipervínculo 353" xfId="18759" hidden="1"/>
    <cellStyle name="Hipervínculo 353" xfId="19530" hidden="1"/>
    <cellStyle name="Hipervínculo 353" xfId="20077" hidden="1"/>
    <cellStyle name="Hipervínculo 353" xfId="20637" hidden="1"/>
    <cellStyle name="Hipervínculo 353" xfId="21042" hidden="1"/>
    <cellStyle name="Hipervínculo 353" xfId="18437" hidden="1"/>
    <cellStyle name="Hipervínculo 353" xfId="15148" hidden="1"/>
    <cellStyle name="Hipervínculo 353" xfId="13005" hidden="1"/>
    <cellStyle name="Hipervínculo 353" xfId="9104" hidden="1"/>
    <cellStyle name="Hipervínculo 353" xfId="5303" hidden="1"/>
    <cellStyle name="Hipervínculo 353" xfId="15682" hidden="1"/>
    <cellStyle name="Hipervínculo 353" xfId="21326" hidden="1"/>
    <cellStyle name="Hipervínculo 353" xfId="21905" hidden="1"/>
    <cellStyle name="Hipervínculo 353" xfId="22310" hidden="1"/>
    <cellStyle name="Hipervínculo 353" xfId="22829" hidden="1"/>
    <cellStyle name="Hipervínculo 353" xfId="23234"/>
    <cellStyle name="Hipervínculo 354" xfId="2013" hidden="1"/>
    <cellStyle name="Hipervínculo 354" xfId="2803" hidden="1"/>
    <cellStyle name="Hipervínculo 354" xfId="4352" hidden="1"/>
    <cellStyle name="Hipervínculo 354" xfId="5129" hidden="1"/>
    <cellStyle name="Hipervínculo 354" xfId="6371" hidden="1"/>
    <cellStyle name="Hipervínculo 354" xfId="7307" hidden="1"/>
    <cellStyle name="Hipervínculo 354" xfId="9002" hidden="1"/>
    <cellStyle name="Hipervínculo 354" xfId="9915" hidden="1"/>
    <cellStyle name="Hipervínculo 354" xfId="11191" hidden="1"/>
    <cellStyle name="Hipervínculo 354" xfId="12074" hidden="1"/>
    <cellStyle name="Hipervínculo 354" xfId="13021" hidden="1"/>
    <cellStyle name="Hipervínculo 354" xfId="13826" hidden="1"/>
    <cellStyle name="Hipervínculo 354" xfId="9503" hidden="1"/>
    <cellStyle name="Hipervínculo 354" xfId="7073" hidden="1"/>
    <cellStyle name="Hipervínculo 354" xfId="5473" hidden="1"/>
    <cellStyle name="Hipervínculo 354" xfId="3535" hidden="1"/>
    <cellStyle name="Hipervínculo 354" xfId="2387" hidden="1"/>
    <cellStyle name="Hipervínculo 354" xfId="14152" hidden="1"/>
    <cellStyle name="Hipervínculo 354" xfId="14953" hidden="1"/>
    <cellStyle name="Hipervínculo 354" xfId="16071" hidden="1"/>
    <cellStyle name="Hipervínculo 354" xfId="16874" hidden="1"/>
    <cellStyle name="Hipervínculo 354" xfId="17624" hidden="1"/>
    <cellStyle name="Hipervínculo 354" xfId="18267" hidden="1"/>
    <cellStyle name="Hipervínculo 354" xfId="14545" hidden="1"/>
    <cellStyle name="Hipervínculo 354" xfId="11118" hidden="1"/>
    <cellStyle name="Hipervínculo 354" xfId="8622" hidden="1"/>
    <cellStyle name="Hipervínculo 354" xfId="5566" hidden="1"/>
    <cellStyle name="Hipervínculo 354" xfId="3325" hidden="1"/>
    <cellStyle name="Hipervínculo 354" xfId="10719" hidden="1"/>
    <cellStyle name="Hipervínculo 354" xfId="18761" hidden="1"/>
    <cellStyle name="Hipervínculo 354" xfId="19531" hidden="1"/>
    <cellStyle name="Hipervínculo 354" xfId="20078" hidden="1"/>
    <cellStyle name="Hipervínculo 354" xfId="20638" hidden="1"/>
    <cellStyle name="Hipervínculo 354" xfId="21043" hidden="1"/>
    <cellStyle name="Hipervínculo 354" xfId="18436" hidden="1"/>
    <cellStyle name="Hipervínculo 354" xfId="15146" hidden="1"/>
    <cellStyle name="Hipervínculo 354" xfId="13002" hidden="1"/>
    <cellStyle name="Hipervínculo 354" xfId="9101" hidden="1"/>
    <cellStyle name="Hipervínculo 354" xfId="5296" hidden="1"/>
    <cellStyle name="Hipervínculo 354" xfId="15688" hidden="1"/>
    <cellStyle name="Hipervínculo 354" xfId="21327" hidden="1"/>
    <cellStyle name="Hipervínculo 354" xfId="21906" hidden="1"/>
    <cellStyle name="Hipervínculo 354" xfId="22311" hidden="1"/>
    <cellStyle name="Hipervínculo 354" xfId="22830" hidden="1"/>
    <cellStyle name="Hipervínculo 354" xfId="23235"/>
    <cellStyle name="Hipervínculo 355" xfId="2014" hidden="1"/>
    <cellStyle name="Hipervínculo 355" xfId="2805" hidden="1"/>
    <cellStyle name="Hipervínculo 355" xfId="4353" hidden="1"/>
    <cellStyle name="Hipervínculo 355" xfId="5131" hidden="1"/>
    <cellStyle name="Hipervínculo 355" xfId="6372" hidden="1"/>
    <cellStyle name="Hipervínculo 355" xfId="7309" hidden="1"/>
    <cellStyle name="Hipervínculo 355" xfId="9004" hidden="1"/>
    <cellStyle name="Hipervínculo 355" xfId="9917" hidden="1"/>
    <cellStyle name="Hipervínculo 355" xfId="11192" hidden="1"/>
    <cellStyle name="Hipervínculo 355" xfId="12075" hidden="1"/>
    <cellStyle name="Hipervínculo 355" xfId="13022" hidden="1"/>
    <cellStyle name="Hipervínculo 355" xfId="13827" hidden="1"/>
    <cellStyle name="Hipervínculo 355" xfId="9501" hidden="1"/>
    <cellStyle name="Hipervínculo 355" xfId="7069" hidden="1"/>
    <cellStyle name="Hipervínculo 355" xfId="5471" hidden="1"/>
    <cellStyle name="Hipervínculo 355" xfId="3533" hidden="1"/>
    <cellStyle name="Hipervínculo 355" xfId="2385" hidden="1"/>
    <cellStyle name="Hipervínculo 355" xfId="14154" hidden="1"/>
    <cellStyle name="Hipervínculo 355" xfId="14955" hidden="1"/>
    <cellStyle name="Hipervínculo 355" xfId="16073" hidden="1"/>
    <cellStyle name="Hipervínculo 355" xfId="16876" hidden="1"/>
    <cellStyle name="Hipervínculo 355" xfId="17625" hidden="1"/>
    <cellStyle name="Hipervínculo 355" xfId="18269" hidden="1"/>
    <cellStyle name="Hipervínculo 355" xfId="14542" hidden="1"/>
    <cellStyle name="Hipervínculo 355" xfId="11113" hidden="1"/>
    <cellStyle name="Hipervínculo 355" xfId="8617" hidden="1"/>
    <cellStyle name="Hipervínculo 355" xfId="5562" hidden="1"/>
    <cellStyle name="Hipervínculo 355" xfId="3323" hidden="1"/>
    <cellStyle name="Hipervínculo 355" xfId="10726" hidden="1"/>
    <cellStyle name="Hipervínculo 355" xfId="18762" hidden="1"/>
    <cellStyle name="Hipervínculo 355" xfId="19532" hidden="1"/>
    <cellStyle name="Hipervínculo 355" xfId="20079" hidden="1"/>
    <cellStyle name="Hipervínculo 355" xfId="20639" hidden="1"/>
    <cellStyle name="Hipervínculo 355" xfId="21044" hidden="1"/>
    <cellStyle name="Hipervínculo 355" xfId="18434" hidden="1"/>
    <cellStyle name="Hipervínculo 355" xfId="15145" hidden="1"/>
    <cellStyle name="Hipervínculo 355" xfId="12999" hidden="1"/>
    <cellStyle name="Hipervínculo 355" xfId="9096" hidden="1"/>
    <cellStyle name="Hipervínculo 355" xfId="5285" hidden="1"/>
    <cellStyle name="Hipervínculo 355" xfId="15694" hidden="1"/>
    <cellStyle name="Hipervínculo 355" xfId="21328" hidden="1"/>
    <cellStyle name="Hipervínculo 355" xfId="21907" hidden="1"/>
    <cellStyle name="Hipervínculo 355" xfId="22312" hidden="1"/>
    <cellStyle name="Hipervínculo 355" xfId="22831" hidden="1"/>
    <cellStyle name="Hipervínculo 355" xfId="23236"/>
    <cellStyle name="Hipervínculo 356" xfId="2016" hidden="1"/>
    <cellStyle name="Hipervínculo 356" xfId="2806" hidden="1"/>
    <cellStyle name="Hipervínculo 356" xfId="4355" hidden="1"/>
    <cellStyle name="Hipervínculo 356" xfId="5132" hidden="1"/>
    <cellStyle name="Hipervínculo 356" xfId="6374" hidden="1"/>
    <cellStyle name="Hipervínculo 356" xfId="7310" hidden="1"/>
    <cellStyle name="Hipervínculo 356" xfId="9006" hidden="1"/>
    <cellStyle name="Hipervínculo 356" xfId="9919" hidden="1"/>
    <cellStyle name="Hipervínculo 356" xfId="11194" hidden="1"/>
    <cellStyle name="Hipervínculo 356" xfId="12077" hidden="1"/>
    <cellStyle name="Hipervínculo 356" xfId="13024" hidden="1"/>
    <cellStyle name="Hipervínculo 356" xfId="13828" hidden="1"/>
    <cellStyle name="Hipervínculo 356" xfId="9500" hidden="1"/>
    <cellStyle name="Hipervínculo 356" xfId="7065" hidden="1"/>
    <cellStyle name="Hipervínculo 356" xfId="5469" hidden="1"/>
    <cellStyle name="Hipervínculo 356" xfId="3531" hidden="1"/>
    <cellStyle name="Hipervínculo 356" xfId="2382" hidden="1"/>
    <cellStyle name="Hipervínculo 356" xfId="14155" hidden="1"/>
    <cellStyle name="Hipervínculo 356" xfId="14957" hidden="1"/>
    <cellStyle name="Hipervínculo 356" xfId="16075" hidden="1"/>
    <cellStyle name="Hipervínculo 356" xfId="16878" hidden="1"/>
    <cellStyle name="Hipervínculo 356" xfId="17626" hidden="1"/>
    <cellStyle name="Hipervínculo 356" xfId="18270" hidden="1"/>
    <cellStyle name="Hipervínculo 356" xfId="14541" hidden="1"/>
    <cellStyle name="Hipervínculo 356" xfId="11106" hidden="1"/>
    <cellStyle name="Hipervínculo 356" xfId="8611" hidden="1"/>
    <cellStyle name="Hipervínculo 356" xfId="5559" hidden="1"/>
    <cellStyle name="Hipervínculo 356" xfId="3319" hidden="1"/>
    <cellStyle name="Hipervínculo 356" xfId="10733" hidden="1"/>
    <cellStyle name="Hipervínculo 356" xfId="18764" hidden="1"/>
    <cellStyle name="Hipervínculo 356" xfId="19533" hidden="1"/>
    <cellStyle name="Hipervínculo 356" xfId="20081" hidden="1"/>
    <cellStyle name="Hipervínculo 356" xfId="20640" hidden="1"/>
    <cellStyle name="Hipervínculo 356" xfId="21045" hidden="1"/>
    <cellStyle name="Hipervínculo 356" xfId="18433" hidden="1"/>
    <cellStyle name="Hipervínculo 356" xfId="15142" hidden="1"/>
    <cellStyle name="Hipervínculo 356" xfId="12998" hidden="1"/>
    <cellStyle name="Hipervínculo 356" xfId="9073" hidden="1"/>
    <cellStyle name="Hipervínculo 356" xfId="5273" hidden="1"/>
    <cellStyle name="Hipervínculo 356" xfId="15700" hidden="1"/>
    <cellStyle name="Hipervínculo 356" xfId="21329" hidden="1"/>
    <cellStyle name="Hipervínculo 356" xfId="21908" hidden="1"/>
    <cellStyle name="Hipervínculo 356" xfId="22313" hidden="1"/>
    <cellStyle name="Hipervínculo 356" xfId="22832" hidden="1"/>
    <cellStyle name="Hipervínculo 356" xfId="23237"/>
    <cellStyle name="Hipervínculo 357" xfId="2017" hidden="1"/>
    <cellStyle name="Hipervínculo 357" xfId="2808" hidden="1"/>
    <cellStyle name="Hipervínculo 357" xfId="4357" hidden="1"/>
    <cellStyle name="Hipervínculo 357" xfId="5134" hidden="1"/>
    <cellStyle name="Hipervínculo 357" xfId="6376" hidden="1"/>
    <cellStyle name="Hipervínculo 357" xfId="7312" hidden="1"/>
    <cellStyle name="Hipervínculo 357" xfId="9008" hidden="1"/>
    <cellStyle name="Hipervínculo 357" xfId="9920" hidden="1"/>
    <cellStyle name="Hipervínculo 357" xfId="11196" hidden="1"/>
    <cellStyle name="Hipervínculo 357" xfId="12079" hidden="1"/>
    <cellStyle name="Hipervínculo 357" xfId="13025" hidden="1"/>
    <cellStyle name="Hipervínculo 357" xfId="13829" hidden="1"/>
    <cellStyle name="Hipervínculo 357" xfId="9497" hidden="1"/>
    <cellStyle name="Hipervínculo 357" xfId="7062" hidden="1"/>
    <cellStyle name="Hipervínculo 357" xfId="5467" hidden="1"/>
    <cellStyle name="Hipervínculo 357" xfId="3530" hidden="1"/>
    <cellStyle name="Hipervínculo 357" xfId="2381" hidden="1"/>
    <cellStyle name="Hipervínculo 357" xfId="14157" hidden="1"/>
    <cellStyle name="Hipervínculo 357" xfId="14958" hidden="1"/>
    <cellStyle name="Hipervínculo 357" xfId="16077" hidden="1"/>
    <cellStyle name="Hipervínculo 357" xfId="16880" hidden="1"/>
    <cellStyle name="Hipervínculo 357" xfId="17628" hidden="1"/>
    <cellStyle name="Hipervínculo 357" xfId="18272" hidden="1"/>
    <cellStyle name="Hipervínculo 357" xfId="14539" hidden="1"/>
    <cellStyle name="Hipervínculo 357" xfId="11098" hidden="1"/>
    <cellStyle name="Hipervínculo 357" xfId="8606" hidden="1"/>
    <cellStyle name="Hipervínculo 357" xfId="5555" hidden="1"/>
    <cellStyle name="Hipervínculo 357" xfId="3317" hidden="1"/>
    <cellStyle name="Hipervínculo 357" xfId="10740" hidden="1"/>
    <cellStyle name="Hipervínculo 357" xfId="18765" hidden="1"/>
    <cellStyle name="Hipervínculo 357" xfId="19534" hidden="1"/>
    <cellStyle name="Hipervínculo 357" xfId="20082" hidden="1"/>
    <cellStyle name="Hipervínculo 357" xfId="20641" hidden="1"/>
    <cellStyle name="Hipervínculo 357" xfId="21046" hidden="1"/>
    <cellStyle name="Hipervínculo 357" xfId="18431" hidden="1"/>
    <cellStyle name="Hipervínculo 357" xfId="15141" hidden="1"/>
    <cellStyle name="Hipervínculo 357" xfId="12993" hidden="1"/>
    <cellStyle name="Hipervínculo 357" xfId="9040" hidden="1"/>
    <cellStyle name="Hipervínculo 357" xfId="5271" hidden="1"/>
    <cellStyle name="Hipervínculo 357" xfId="15706" hidden="1"/>
    <cellStyle name="Hipervínculo 357" xfId="21330" hidden="1"/>
    <cellStyle name="Hipervínculo 357" xfId="21909" hidden="1"/>
    <cellStyle name="Hipervínculo 357" xfId="22314" hidden="1"/>
    <cellStyle name="Hipervínculo 357" xfId="22833" hidden="1"/>
    <cellStyle name="Hipervínculo 357" xfId="23238"/>
    <cellStyle name="Hipervínculo 358" xfId="2019" hidden="1"/>
    <cellStyle name="Hipervínculo 358" xfId="2809" hidden="1"/>
    <cellStyle name="Hipervínculo 358" xfId="4359" hidden="1"/>
    <cellStyle name="Hipervínculo 358" xfId="5136" hidden="1"/>
    <cellStyle name="Hipervínculo 358" xfId="6378" hidden="1"/>
    <cellStyle name="Hipervínculo 358" xfId="7313" hidden="1"/>
    <cellStyle name="Hipervínculo 358" xfId="9010" hidden="1"/>
    <cellStyle name="Hipervínculo 358" xfId="9922" hidden="1"/>
    <cellStyle name="Hipervínculo 358" xfId="11197" hidden="1"/>
    <cellStyle name="Hipervínculo 358" xfId="12080" hidden="1"/>
    <cellStyle name="Hipervínculo 358" xfId="13027" hidden="1"/>
    <cellStyle name="Hipervínculo 358" xfId="13830" hidden="1"/>
    <cellStyle name="Hipervínculo 358" xfId="9494" hidden="1"/>
    <cellStyle name="Hipervínculo 358" xfId="7058" hidden="1"/>
    <cellStyle name="Hipervínculo 358" xfId="5466" hidden="1"/>
    <cellStyle name="Hipervínculo 358" xfId="3527" hidden="1"/>
    <cellStyle name="Hipervínculo 358" xfId="2380" hidden="1"/>
    <cellStyle name="Hipervínculo 358" xfId="14159" hidden="1"/>
    <cellStyle name="Hipervínculo 358" xfId="14960" hidden="1"/>
    <cellStyle name="Hipervínculo 358" xfId="16078" hidden="1"/>
    <cellStyle name="Hipervínculo 358" xfId="16881" hidden="1"/>
    <cellStyle name="Hipervínculo 358" xfId="17629" hidden="1"/>
    <cellStyle name="Hipervínculo 358" xfId="18273" hidden="1"/>
    <cellStyle name="Hipervínculo 358" xfId="14538" hidden="1"/>
    <cellStyle name="Hipervínculo 358" xfId="11092" hidden="1"/>
    <cellStyle name="Hipervínculo 358" xfId="8602" hidden="1"/>
    <cellStyle name="Hipervínculo 358" xfId="5552" hidden="1"/>
    <cellStyle name="Hipervínculo 358" xfId="3313" hidden="1"/>
    <cellStyle name="Hipervínculo 358" xfId="13341" hidden="1"/>
    <cellStyle name="Hipervínculo 358" xfId="18767" hidden="1"/>
    <cellStyle name="Hipervínculo 358" xfId="19535" hidden="1"/>
    <cellStyle name="Hipervínculo 358" xfId="20083" hidden="1"/>
    <cellStyle name="Hipervínculo 358" xfId="20642" hidden="1"/>
    <cellStyle name="Hipervínculo 358" xfId="21047" hidden="1"/>
    <cellStyle name="Hipervínculo 358" xfId="18430" hidden="1"/>
    <cellStyle name="Hipervínculo 358" xfId="15138" hidden="1"/>
    <cellStyle name="Hipervínculo 358" xfId="12990" hidden="1"/>
    <cellStyle name="Hipervínculo 358" xfId="9003" hidden="1"/>
    <cellStyle name="Hipervínculo 358" xfId="5270" hidden="1"/>
    <cellStyle name="Hipervínculo 358" xfId="17898" hidden="1"/>
    <cellStyle name="Hipervínculo 358" xfId="21331" hidden="1"/>
    <cellStyle name="Hipervínculo 358" xfId="21910" hidden="1"/>
    <cellStyle name="Hipervínculo 358" xfId="22315" hidden="1"/>
    <cellStyle name="Hipervínculo 358" xfId="22834" hidden="1"/>
    <cellStyle name="Hipervínculo 358" xfId="23239"/>
    <cellStyle name="Hipervínculo 359" xfId="2020" hidden="1"/>
    <cellStyle name="Hipervínculo 359" xfId="2811" hidden="1"/>
    <cellStyle name="Hipervínculo 359" xfId="4360" hidden="1"/>
    <cellStyle name="Hipervínculo 359" xfId="5137" hidden="1"/>
    <cellStyle name="Hipervínculo 359" xfId="6380" hidden="1"/>
    <cellStyle name="Hipervínculo 359" xfId="7315" hidden="1"/>
    <cellStyle name="Hipervínculo 359" xfId="9012" hidden="1"/>
    <cellStyle name="Hipervínculo 359" xfId="9924" hidden="1"/>
    <cellStyle name="Hipervínculo 359" xfId="11199" hidden="1"/>
    <cellStyle name="Hipervínculo 359" xfId="12082" hidden="1"/>
    <cellStyle name="Hipervínculo 359" xfId="13028" hidden="1"/>
    <cellStyle name="Hipervínculo 359" xfId="13831" hidden="1"/>
    <cellStyle name="Hipervínculo 359" xfId="9491" hidden="1"/>
    <cellStyle name="Hipervínculo 359" xfId="7056" hidden="1"/>
    <cellStyle name="Hipervínculo 359" xfId="5464" hidden="1"/>
    <cellStyle name="Hipervínculo 359" xfId="3526" hidden="1"/>
    <cellStyle name="Hipervínculo 359" xfId="2378" hidden="1"/>
    <cellStyle name="Hipervínculo 359" xfId="14160" hidden="1"/>
    <cellStyle name="Hipervínculo 359" xfId="14962" hidden="1"/>
    <cellStyle name="Hipervínculo 359" xfId="16080" hidden="1"/>
    <cellStyle name="Hipervínculo 359" xfId="16883" hidden="1"/>
    <cellStyle name="Hipervínculo 359" xfId="17631" hidden="1"/>
    <cellStyle name="Hipervínculo 359" xfId="18275" hidden="1"/>
    <cellStyle name="Hipervínculo 359" xfId="14536" hidden="1"/>
    <cellStyle name="Hipervínculo 359" xfId="11084" hidden="1"/>
    <cellStyle name="Hipervínculo 359" xfId="8599" hidden="1"/>
    <cellStyle name="Hipervínculo 359" xfId="5549" hidden="1"/>
    <cellStyle name="Hipervínculo 359" xfId="3311" hidden="1"/>
    <cellStyle name="Hipervínculo 359" xfId="10751" hidden="1"/>
    <cellStyle name="Hipervínculo 359" xfId="18768" hidden="1"/>
    <cellStyle name="Hipervínculo 359" xfId="19536" hidden="1"/>
    <cellStyle name="Hipervínculo 359" xfId="20084" hidden="1"/>
    <cellStyle name="Hipervínculo 359" xfId="20643" hidden="1"/>
    <cellStyle name="Hipervínculo 359" xfId="21048" hidden="1"/>
    <cellStyle name="Hipervínculo 359" xfId="18429" hidden="1"/>
    <cellStyle name="Hipervínculo 359" xfId="15136" hidden="1"/>
    <cellStyle name="Hipervínculo 359" xfId="12987" hidden="1"/>
    <cellStyle name="Hipervínculo 359" xfId="8984" hidden="1"/>
    <cellStyle name="Hipervínculo 359" xfId="5269" hidden="1"/>
    <cellStyle name="Hipervínculo 359" xfId="15714" hidden="1"/>
    <cellStyle name="Hipervínculo 359" xfId="21332" hidden="1"/>
    <cellStyle name="Hipervínculo 359" xfId="21911" hidden="1"/>
    <cellStyle name="Hipervínculo 359" xfId="22316" hidden="1"/>
    <cellStyle name="Hipervínculo 359" xfId="22835" hidden="1"/>
    <cellStyle name="Hipervínculo 359" xfId="23240"/>
    <cellStyle name="Hipervínculo 36" xfId="561" hidden="1"/>
    <cellStyle name="Hipervínculo 36" xfId="1549" hidden="1"/>
    <cellStyle name="Hipervínculo 36" xfId="2153" hidden="1"/>
    <cellStyle name="Hipervínculo 36" xfId="2240" hidden="1"/>
    <cellStyle name="Hipervínculo 36" xfId="3066" hidden="1"/>
    <cellStyle name="Hipervínculo 36" xfId="3783" hidden="1"/>
    <cellStyle name="Hipervínculo 36" xfId="4520" hidden="1"/>
    <cellStyle name="Hipervínculo 36" xfId="4658" hidden="1"/>
    <cellStyle name="Hipervínculo 36" xfId="3130" hidden="1"/>
    <cellStyle name="Hipervínculo 36" xfId="5824" hidden="1"/>
    <cellStyle name="Hipervínculo 36" xfId="6548" hidden="1"/>
    <cellStyle name="Hipervínculo 36" xfId="6709" hidden="1"/>
    <cellStyle name="Hipervínculo 36" xfId="7728" hidden="1"/>
    <cellStyle name="Hipervínculo 36" xfId="8451" hidden="1"/>
    <cellStyle name="Hipervínculo 36" xfId="9182" hidden="1"/>
    <cellStyle name="Hipervínculo 36" xfId="9338" hidden="1"/>
    <cellStyle name="Hipervínculo 36" xfId="7909" hidden="1"/>
    <cellStyle name="Hipervínculo 36" xfId="10644" hidden="1"/>
    <cellStyle name="Hipervínculo 36" xfId="11372" hidden="1"/>
    <cellStyle name="Hipervínculo 36" xfId="11537" hidden="1"/>
    <cellStyle name="Hipervínculo 36" xfId="8140" hidden="1"/>
    <cellStyle name="Hipervínculo 36" xfId="12607" hidden="1"/>
    <cellStyle name="Hipervínculo 36" xfId="13176" hidden="1"/>
    <cellStyle name="Hipervínculo 36" xfId="13324" hidden="1"/>
    <cellStyle name="Hipervínculo 36" xfId="11766" hidden="1"/>
    <cellStyle name="Hipervínculo 36" xfId="10537" hidden="1"/>
    <cellStyle name="Hipervínculo 36" xfId="10313" hidden="1"/>
    <cellStyle name="Hipervínculo 36" xfId="8912" hidden="1"/>
    <cellStyle name="Hipervínculo 36" xfId="7845" hidden="1"/>
    <cellStyle name="Hipervínculo 36" xfId="6840" hidden="1"/>
    <cellStyle name="Hipervínculo 36" xfId="6622" hidden="1"/>
    <cellStyle name="Hipervínculo 36" xfId="8717" hidden="1"/>
    <cellStyle name="Hipervínculo 36" xfId="4618" hidden="1"/>
    <cellStyle name="Hipervínculo 36" xfId="3358" hidden="1"/>
    <cellStyle name="Hipervínculo 36" xfId="3188" hidden="1"/>
    <cellStyle name="Hipervínculo 36" xfId="1769" hidden="1"/>
    <cellStyle name="Hipervínculo 36" xfId="693" hidden="1"/>
    <cellStyle name="Hipervínculo 36" xfId="14314" hidden="1"/>
    <cellStyle name="Hipervínculo 36" xfId="14416" hidden="1"/>
    <cellStyle name="Hipervínculo 36" xfId="1413" hidden="1"/>
    <cellStyle name="Hipervínculo 36" xfId="15605" hidden="1"/>
    <cellStyle name="Hipervínculo 36" xfId="16228" hidden="1"/>
    <cellStyle name="Hipervínculo 36" xfId="16354" hidden="1"/>
    <cellStyle name="Hipervínculo 36" xfId="1067" hidden="1"/>
    <cellStyle name="Hipervínculo 36" xfId="17217" hidden="1"/>
    <cellStyle name="Hipervínculo 36" xfId="17780" hidden="1"/>
    <cellStyle name="Hipervínculo 36" xfId="17879" hidden="1"/>
    <cellStyle name="Hipervínculo 36" xfId="16570" hidden="1"/>
    <cellStyle name="Hipervínculo 36" xfId="15525" hidden="1"/>
    <cellStyle name="Hipervínculo 36" xfId="15322" hidden="1"/>
    <cellStyle name="Hipervínculo 36" xfId="14081" hidden="1"/>
    <cellStyle name="Hipervínculo 36" xfId="12357" hidden="1"/>
    <cellStyle name="Hipervínculo 36" xfId="10386" hidden="1"/>
    <cellStyle name="Hipervínculo 36" xfId="10180" hidden="1"/>
    <cellStyle name="Hipervínculo 36" xfId="13847" hidden="1"/>
    <cellStyle name="Hipervínculo 36" xfId="7127" hidden="1"/>
    <cellStyle name="Hipervínculo 36" xfId="5291" hidden="1"/>
    <cellStyle name="Hipervínculo 36" xfId="5055" hidden="1"/>
    <cellStyle name="Hipervínculo 36" xfId="2432" hidden="1"/>
    <cellStyle name="Hipervínculo 36" xfId="929" hidden="1"/>
    <cellStyle name="Hipervínculo 36" xfId="11344" hidden="1"/>
    <cellStyle name="Hipervínculo 36" xfId="13550" hidden="1"/>
    <cellStyle name="Hipervínculo 36" xfId="2184" hidden="1"/>
    <cellStyle name="Hipervínculo 36" xfId="19206" hidden="1"/>
    <cellStyle name="Hipervínculo 36" xfId="19639" hidden="1"/>
    <cellStyle name="Hipervínculo 36" xfId="19695" hidden="1"/>
    <cellStyle name="Hipervínculo 36" xfId="1386" hidden="1"/>
    <cellStyle name="Hipervínculo 36" xfId="20331" hidden="1"/>
    <cellStyle name="Hipervínculo 36" xfId="20746" hidden="1"/>
    <cellStyle name="Hipervínculo 36" xfId="20802" hidden="1"/>
    <cellStyle name="Hipervínculo 36" xfId="19817" hidden="1"/>
    <cellStyle name="Hipervínculo 36" xfId="19130" hidden="1"/>
    <cellStyle name="Hipervínculo 36" xfId="18992" hidden="1"/>
    <cellStyle name="Hipervínculo 36" xfId="17582" hidden="1"/>
    <cellStyle name="Hipervínculo 36" xfId="16443" hidden="1"/>
    <cellStyle name="Hipervínculo 36" xfId="14684" hidden="1"/>
    <cellStyle name="Hipervínculo 36" xfId="14375" hidden="1"/>
    <cellStyle name="Hipervínculo 36" xfId="17438" hidden="1"/>
    <cellStyle name="Hipervínculo 36" xfId="11037" hidden="1"/>
    <cellStyle name="Hipervínculo 36" xfId="8189" hidden="1"/>
    <cellStyle name="Hipervínculo 36" xfId="8118" hidden="1"/>
    <cellStyle name="Hipervínculo 36" xfId="3498" hidden="1"/>
    <cellStyle name="Hipervínculo 36" xfId="1160" hidden="1"/>
    <cellStyle name="Hipervínculo 36" xfId="16217" hidden="1"/>
    <cellStyle name="Hipervínculo 36" xfId="18049" hidden="1"/>
    <cellStyle name="Hipervínculo 36" xfId="2971" hidden="1"/>
    <cellStyle name="Hipervínculo 36" xfId="21599" hidden="1"/>
    <cellStyle name="Hipervínculo 36" xfId="22014" hidden="1"/>
    <cellStyle name="Hipervínculo 36" xfId="22070" hidden="1"/>
    <cellStyle name="Hipervínculo 36" xfId="2181" hidden="1"/>
    <cellStyle name="Hipervínculo 36" xfId="22523" hidden="1"/>
    <cellStyle name="Hipervínculo 36" xfId="22938" hidden="1"/>
    <cellStyle name="Hipervínculo 36" xfId="22994"/>
    <cellStyle name="Hipervínculo 360" xfId="2021" hidden="1"/>
    <cellStyle name="Hipervínculo 360" xfId="2813" hidden="1"/>
    <cellStyle name="Hipervínculo 360" xfId="4362" hidden="1"/>
    <cellStyle name="Hipervínculo 360" xfId="5139" hidden="1"/>
    <cellStyle name="Hipervínculo 360" xfId="6382" hidden="1"/>
    <cellStyle name="Hipervínculo 360" xfId="7317" hidden="1"/>
    <cellStyle name="Hipervínculo 360" xfId="9014" hidden="1"/>
    <cellStyle name="Hipervínculo 360" xfId="9926" hidden="1"/>
    <cellStyle name="Hipervínculo 360" xfId="11201" hidden="1"/>
    <cellStyle name="Hipervínculo 360" xfId="12083" hidden="1"/>
    <cellStyle name="Hipervínculo 360" xfId="13030" hidden="1"/>
    <cellStyle name="Hipervínculo 360" xfId="13832" hidden="1"/>
    <cellStyle name="Hipervínculo 360" xfId="9488" hidden="1"/>
    <cellStyle name="Hipervínculo 360" xfId="7052" hidden="1"/>
    <cellStyle name="Hipervínculo 360" xfId="5462" hidden="1"/>
    <cellStyle name="Hipervínculo 360" xfId="3524" hidden="1"/>
    <cellStyle name="Hipervínculo 360" xfId="2376" hidden="1"/>
    <cellStyle name="Hipervínculo 360" xfId="14162" hidden="1"/>
    <cellStyle name="Hipervínculo 360" xfId="14964" hidden="1"/>
    <cellStyle name="Hipervínculo 360" xfId="16082" hidden="1"/>
    <cellStyle name="Hipervínculo 360" xfId="16885" hidden="1"/>
    <cellStyle name="Hipervínculo 360" xfId="17633" hidden="1"/>
    <cellStyle name="Hipervínculo 360" xfId="18276" hidden="1"/>
    <cellStyle name="Hipervínculo 360" xfId="14534" hidden="1"/>
    <cellStyle name="Hipervínculo 360" xfId="11076" hidden="1"/>
    <cellStyle name="Hipervínculo 360" xfId="8595" hidden="1"/>
    <cellStyle name="Hipervínculo 360" xfId="5546" hidden="1"/>
    <cellStyle name="Hipervínculo 360" xfId="3307" hidden="1"/>
    <cellStyle name="Hipervínculo 360" xfId="10758" hidden="1"/>
    <cellStyle name="Hipervínculo 360" xfId="18770" hidden="1"/>
    <cellStyle name="Hipervínculo 360" xfId="19537" hidden="1"/>
    <cellStyle name="Hipervínculo 360" xfId="20086" hidden="1"/>
    <cellStyle name="Hipervínculo 360" xfId="20644" hidden="1"/>
    <cellStyle name="Hipervínculo 360" xfId="21049" hidden="1"/>
    <cellStyle name="Hipervínculo 360" xfId="18427" hidden="1"/>
    <cellStyle name="Hipervínculo 360" xfId="15134" hidden="1"/>
    <cellStyle name="Hipervínculo 360" xfId="12985" hidden="1"/>
    <cellStyle name="Hipervínculo 360" xfId="8963" hidden="1"/>
    <cellStyle name="Hipervínculo 360" xfId="5266" hidden="1"/>
    <cellStyle name="Hipervínculo 360" xfId="15720" hidden="1"/>
    <cellStyle name="Hipervínculo 360" xfId="21333" hidden="1"/>
    <cellStyle name="Hipervínculo 360" xfId="21912" hidden="1"/>
    <cellStyle name="Hipervínculo 360" xfId="22317" hidden="1"/>
    <cellStyle name="Hipervínculo 360" xfId="22836" hidden="1"/>
    <cellStyle name="Hipervínculo 360" xfId="23241"/>
    <cellStyle name="Hipervínculo 361" xfId="2022" hidden="1"/>
    <cellStyle name="Hipervínculo 361" xfId="2815" hidden="1"/>
    <cellStyle name="Hipervínculo 361" xfId="4364" hidden="1"/>
    <cellStyle name="Hipervínculo 361" xfId="5141" hidden="1"/>
    <cellStyle name="Hipervínculo 361" xfId="6383" hidden="1"/>
    <cellStyle name="Hipervínculo 361" xfId="7319" hidden="1"/>
    <cellStyle name="Hipervínculo 361" xfId="9016" hidden="1"/>
    <cellStyle name="Hipervínculo 361" xfId="9928" hidden="1"/>
    <cellStyle name="Hipervínculo 361" xfId="11202" hidden="1"/>
    <cellStyle name="Hipervínculo 361" xfId="12085" hidden="1"/>
    <cellStyle name="Hipervínculo 361" xfId="13031" hidden="1"/>
    <cellStyle name="Hipervínculo 361" xfId="13834" hidden="1"/>
    <cellStyle name="Hipervínculo 361" xfId="9486" hidden="1"/>
    <cellStyle name="Hipervínculo 361" xfId="7048" hidden="1"/>
    <cellStyle name="Hipervínculo 361" xfId="5460" hidden="1"/>
    <cellStyle name="Hipervínculo 361" xfId="3523" hidden="1"/>
    <cellStyle name="Hipervínculo 361" xfId="2375" hidden="1"/>
    <cellStyle name="Hipervínculo 361" xfId="14164" hidden="1"/>
    <cellStyle name="Hipervínculo 361" xfId="14965" hidden="1"/>
    <cellStyle name="Hipervínculo 361" xfId="16084" hidden="1"/>
    <cellStyle name="Hipervínculo 361" xfId="16886" hidden="1"/>
    <cellStyle name="Hipervínculo 361" xfId="17634" hidden="1"/>
    <cellStyle name="Hipervínculo 361" xfId="18278" hidden="1"/>
    <cellStyle name="Hipervínculo 361" xfId="14533" hidden="1"/>
    <cellStyle name="Hipervínculo 361" xfId="11066" hidden="1"/>
    <cellStyle name="Hipervínculo 361" xfId="8590" hidden="1"/>
    <cellStyle name="Hipervínculo 361" xfId="5543" hidden="1"/>
    <cellStyle name="Hipervínculo 361" xfId="3306" hidden="1"/>
    <cellStyle name="Hipervínculo 361" xfId="10765" hidden="1"/>
    <cellStyle name="Hipervínculo 361" xfId="18771" hidden="1"/>
    <cellStyle name="Hipervínculo 361" xfId="19538" hidden="1"/>
    <cellStyle name="Hipervínculo 361" xfId="20087" hidden="1"/>
    <cellStyle name="Hipervínculo 361" xfId="20645" hidden="1"/>
    <cellStyle name="Hipervínculo 361" xfId="21050" hidden="1"/>
    <cellStyle name="Hipervínculo 361" xfId="18426" hidden="1"/>
    <cellStyle name="Hipervínculo 361" xfId="15132" hidden="1"/>
    <cellStyle name="Hipervínculo 361" xfId="12983" hidden="1"/>
    <cellStyle name="Hipervínculo 361" xfId="8947" hidden="1"/>
    <cellStyle name="Hipervínculo 361" xfId="5265" hidden="1"/>
    <cellStyle name="Hipervínculo 361" xfId="15726" hidden="1"/>
    <cellStyle name="Hipervínculo 361" xfId="21334" hidden="1"/>
    <cellStyle name="Hipervínculo 361" xfId="21913" hidden="1"/>
    <cellStyle name="Hipervínculo 361" xfId="22318" hidden="1"/>
    <cellStyle name="Hipervínculo 361" xfId="22837" hidden="1"/>
    <cellStyle name="Hipervínculo 361" xfId="23242"/>
    <cellStyle name="Hipervínculo 362" xfId="2023" hidden="1"/>
    <cellStyle name="Hipervínculo 362" xfId="2817" hidden="1"/>
    <cellStyle name="Hipervínculo 362" xfId="4366" hidden="1"/>
    <cellStyle name="Hipervínculo 362" xfId="5142" hidden="1"/>
    <cellStyle name="Hipervínculo 362" xfId="6385" hidden="1"/>
    <cellStyle name="Hipervínculo 362" xfId="7321" hidden="1"/>
    <cellStyle name="Hipervínculo 362" xfId="9018" hidden="1"/>
    <cellStyle name="Hipervínculo 362" xfId="9930" hidden="1"/>
    <cellStyle name="Hipervínculo 362" xfId="11204" hidden="1"/>
    <cellStyle name="Hipervínculo 362" xfId="12087" hidden="1"/>
    <cellStyle name="Hipervínculo 362" xfId="13033" hidden="1"/>
    <cellStyle name="Hipervínculo 362" xfId="13835" hidden="1"/>
    <cellStyle name="Hipervínculo 362" xfId="9483" hidden="1"/>
    <cellStyle name="Hipervínculo 362" xfId="7044" hidden="1"/>
    <cellStyle name="Hipervínculo 362" xfId="5459" hidden="1"/>
    <cellStyle name="Hipervínculo 362" xfId="3521" hidden="1"/>
    <cellStyle name="Hipervínculo 362" xfId="2374" hidden="1"/>
    <cellStyle name="Hipervínculo 362" xfId="14165" hidden="1"/>
    <cellStyle name="Hipervínculo 362" xfId="14967" hidden="1"/>
    <cellStyle name="Hipervínculo 362" xfId="16086" hidden="1"/>
    <cellStyle name="Hipervínculo 362" xfId="16888" hidden="1"/>
    <cellStyle name="Hipervínculo 362" xfId="17636" hidden="1"/>
    <cellStyle name="Hipervínculo 362" xfId="18279" hidden="1"/>
    <cellStyle name="Hipervínculo 362" xfId="14531" hidden="1"/>
    <cellStyle name="Hipervínculo 362" xfId="11061" hidden="1"/>
    <cellStyle name="Hipervínculo 362" xfId="8584" hidden="1"/>
    <cellStyle name="Hipervínculo 362" xfId="5539" hidden="1"/>
    <cellStyle name="Hipervínculo 362" xfId="3303" hidden="1"/>
    <cellStyle name="Hipervínculo 362" xfId="10772" hidden="1"/>
    <cellStyle name="Hipervínculo 362" xfId="18773" hidden="1"/>
    <cellStyle name="Hipervínculo 362" xfId="19539" hidden="1"/>
    <cellStyle name="Hipervínculo 362" xfId="20088" hidden="1"/>
    <cellStyle name="Hipervínculo 362" xfId="20646" hidden="1"/>
    <cellStyle name="Hipervínculo 362" xfId="21051" hidden="1"/>
    <cellStyle name="Hipervínculo 362" xfId="18424" hidden="1"/>
    <cellStyle name="Hipervínculo 362" xfId="15130" hidden="1"/>
    <cellStyle name="Hipervínculo 362" xfId="12979" hidden="1"/>
    <cellStyle name="Hipervínculo 362" xfId="8922" hidden="1"/>
    <cellStyle name="Hipervínculo 362" xfId="5263" hidden="1"/>
    <cellStyle name="Hipervínculo 362" xfId="15732" hidden="1"/>
    <cellStyle name="Hipervínculo 362" xfId="21335" hidden="1"/>
    <cellStyle name="Hipervínculo 362" xfId="21914" hidden="1"/>
    <cellStyle name="Hipervínculo 362" xfId="22319" hidden="1"/>
    <cellStyle name="Hipervínculo 362" xfId="22838" hidden="1"/>
    <cellStyle name="Hipervínculo 362" xfId="23243"/>
    <cellStyle name="Hipervínculo 363" xfId="2024" hidden="1"/>
    <cellStyle name="Hipervínculo 363" xfId="2819" hidden="1"/>
    <cellStyle name="Hipervínculo 363" xfId="4367" hidden="1"/>
    <cellStyle name="Hipervínculo 363" xfId="5144" hidden="1"/>
    <cellStyle name="Hipervínculo 363" xfId="6387" hidden="1"/>
    <cellStyle name="Hipervínculo 363" xfId="7323" hidden="1"/>
    <cellStyle name="Hipervínculo 363" xfId="9020" hidden="1"/>
    <cellStyle name="Hipervínculo 363" xfId="9932" hidden="1"/>
    <cellStyle name="Hipervínculo 363" xfId="11206" hidden="1"/>
    <cellStyle name="Hipervínculo 363" xfId="12088" hidden="1"/>
    <cellStyle name="Hipervínculo 363" xfId="13034" hidden="1"/>
    <cellStyle name="Hipervínculo 363" xfId="13836" hidden="1"/>
    <cellStyle name="Hipervínculo 363" xfId="9481" hidden="1"/>
    <cellStyle name="Hipervínculo 363" xfId="7040" hidden="1"/>
    <cellStyle name="Hipervínculo 363" xfId="5457" hidden="1"/>
    <cellStyle name="Hipervínculo 363" xfId="3520" hidden="1"/>
    <cellStyle name="Hipervínculo 363" xfId="2372" hidden="1"/>
    <cellStyle name="Hipervínculo 363" xfId="14167" hidden="1"/>
    <cellStyle name="Hipervínculo 363" xfId="14969" hidden="1"/>
    <cellStyle name="Hipervínculo 363" xfId="16087" hidden="1"/>
    <cellStyle name="Hipervínculo 363" xfId="16890" hidden="1"/>
    <cellStyle name="Hipervínculo 363" xfId="17638" hidden="1"/>
    <cellStyle name="Hipervínculo 363" xfId="18281" hidden="1"/>
    <cellStyle name="Hipervínculo 363" xfId="14528" hidden="1"/>
    <cellStyle name="Hipervínculo 363" xfId="11050" hidden="1"/>
    <cellStyle name="Hipervínculo 363" xfId="8579" hidden="1"/>
    <cellStyle name="Hipervínculo 363" xfId="5534" hidden="1"/>
    <cellStyle name="Hipervínculo 363" xfId="3299" hidden="1"/>
    <cellStyle name="Hipervínculo 363" xfId="10779" hidden="1"/>
    <cellStyle name="Hipervínculo 363" xfId="18774" hidden="1"/>
    <cellStyle name="Hipervínculo 363" xfId="19540" hidden="1"/>
    <cellStyle name="Hipervínculo 363" xfId="20089" hidden="1"/>
    <cellStyle name="Hipervínculo 363" xfId="20647" hidden="1"/>
    <cellStyle name="Hipervínculo 363" xfId="21052" hidden="1"/>
    <cellStyle name="Hipervínculo 363" xfId="18422" hidden="1"/>
    <cellStyle name="Hipervínculo 363" xfId="15129" hidden="1"/>
    <cellStyle name="Hipervínculo 363" xfId="12977" hidden="1"/>
    <cellStyle name="Hipervínculo 363" xfId="8891" hidden="1"/>
    <cellStyle name="Hipervínculo 363" xfId="5262" hidden="1"/>
    <cellStyle name="Hipervínculo 363" xfId="15738" hidden="1"/>
    <cellStyle name="Hipervínculo 363" xfId="21336" hidden="1"/>
    <cellStyle name="Hipervínculo 363" xfId="21915" hidden="1"/>
    <cellStyle name="Hipervínculo 363" xfId="22320" hidden="1"/>
    <cellStyle name="Hipervínculo 363" xfId="22839" hidden="1"/>
    <cellStyle name="Hipervínculo 363" xfId="23244"/>
    <cellStyle name="Hipervínculo 364" xfId="2025" hidden="1"/>
    <cellStyle name="Hipervínculo 364" xfId="2820" hidden="1"/>
    <cellStyle name="Hipervínculo 364" xfId="4369" hidden="1"/>
    <cellStyle name="Hipervínculo 364" xfId="5146" hidden="1"/>
    <cellStyle name="Hipervínculo 364" xfId="6389" hidden="1"/>
    <cellStyle name="Hipervínculo 364" xfId="7325" hidden="1"/>
    <cellStyle name="Hipervínculo 364" xfId="9022" hidden="1"/>
    <cellStyle name="Hipervínculo 364" xfId="9934" hidden="1"/>
    <cellStyle name="Hipervínculo 364" xfId="11208" hidden="1"/>
    <cellStyle name="Hipervínculo 364" xfId="12090" hidden="1"/>
    <cellStyle name="Hipervínculo 364" xfId="13036" hidden="1"/>
    <cellStyle name="Hipervínculo 364" xfId="13838" hidden="1"/>
    <cellStyle name="Hipervínculo 364" xfId="9478" hidden="1"/>
    <cellStyle name="Hipervínculo 364" xfId="7037" hidden="1"/>
    <cellStyle name="Hipervínculo 364" xfId="5455" hidden="1"/>
    <cellStyle name="Hipervínculo 364" xfId="3518" hidden="1"/>
    <cellStyle name="Hipervínculo 364" xfId="2371" hidden="1"/>
    <cellStyle name="Hipervínculo 364" xfId="14169" hidden="1"/>
    <cellStyle name="Hipervínculo 364" xfId="14970" hidden="1"/>
    <cellStyle name="Hipervínculo 364" xfId="16088" hidden="1"/>
    <cellStyle name="Hipervínculo 364" xfId="16892" hidden="1"/>
    <cellStyle name="Hipervínculo 364" xfId="17639" hidden="1"/>
    <cellStyle name="Hipervínculo 364" xfId="18282" hidden="1"/>
    <cellStyle name="Hipervínculo 364" xfId="14526" hidden="1"/>
    <cellStyle name="Hipervínculo 364" xfId="11042" hidden="1"/>
    <cellStyle name="Hipervínculo 364" xfId="8575" hidden="1"/>
    <cellStyle name="Hipervínculo 364" xfId="5530" hidden="1"/>
    <cellStyle name="Hipervínculo 364" xfId="3297" hidden="1"/>
    <cellStyle name="Hipervínculo 364" xfId="13595" hidden="1"/>
    <cellStyle name="Hipervínculo 364" xfId="18775" hidden="1"/>
    <cellStyle name="Hipervínculo 364" xfId="19541" hidden="1"/>
    <cellStyle name="Hipervínculo 364" xfId="20091" hidden="1"/>
    <cellStyle name="Hipervínculo 364" xfId="20648" hidden="1"/>
    <cellStyle name="Hipervínculo 364" xfId="21053" hidden="1"/>
    <cellStyle name="Hipervínculo 364" xfId="18420" hidden="1"/>
    <cellStyle name="Hipervínculo 364" xfId="15127" hidden="1"/>
    <cellStyle name="Hipervínculo 364" xfId="12973" hidden="1"/>
    <cellStyle name="Hipervínculo 364" xfId="8867" hidden="1"/>
    <cellStyle name="Hipervínculo 364" xfId="5258" hidden="1"/>
    <cellStyle name="Hipervínculo 364" xfId="18089" hidden="1"/>
    <cellStyle name="Hipervínculo 364" xfId="21337" hidden="1"/>
    <cellStyle name="Hipervínculo 364" xfId="21916" hidden="1"/>
    <cellStyle name="Hipervínculo 364" xfId="22321" hidden="1"/>
    <cellStyle name="Hipervínculo 364" xfId="22840" hidden="1"/>
    <cellStyle name="Hipervínculo 364" xfId="23245"/>
    <cellStyle name="Hipervínculo 365" xfId="2027" hidden="1"/>
    <cellStyle name="Hipervínculo 365" xfId="2822" hidden="1"/>
    <cellStyle name="Hipervínculo 365" xfId="4371" hidden="1"/>
    <cellStyle name="Hipervínculo 365" xfId="5147" hidden="1"/>
    <cellStyle name="Hipervínculo 365" xfId="6391" hidden="1"/>
    <cellStyle name="Hipervínculo 365" xfId="7326" hidden="1"/>
    <cellStyle name="Hipervínculo 365" xfId="9024" hidden="1"/>
    <cellStyle name="Hipervínculo 365" xfId="9935" hidden="1"/>
    <cellStyle name="Hipervínculo 365" xfId="11210" hidden="1"/>
    <cellStyle name="Hipervínculo 365" xfId="12092" hidden="1"/>
    <cellStyle name="Hipervínculo 365" xfId="13037" hidden="1"/>
    <cellStyle name="Hipervínculo 365" xfId="13839" hidden="1"/>
    <cellStyle name="Hipervínculo 365" xfId="9476" hidden="1"/>
    <cellStyle name="Hipervínculo 365" xfId="7033" hidden="1"/>
    <cellStyle name="Hipervínculo 365" xfId="5453" hidden="1"/>
    <cellStyle name="Hipervínculo 365" xfId="3516" hidden="1"/>
    <cellStyle name="Hipervínculo 365" xfId="2370" hidden="1"/>
    <cellStyle name="Hipervínculo 365" xfId="14171" hidden="1"/>
    <cellStyle name="Hipervínculo 365" xfId="14972" hidden="1"/>
    <cellStyle name="Hipervínculo 365" xfId="16090" hidden="1"/>
    <cellStyle name="Hipervínculo 365" xfId="16894" hidden="1"/>
    <cellStyle name="Hipervínculo 365" xfId="17641" hidden="1"/>
    <cellStyle name="Hipervínculo 365" xfId="18284" hidden="1"/>
    <cellStyle name="Hipervínculo 365" xfId="14524" hidden="1"/>
    <cellStyle name="Hipervínculo 365" xfId="11034" hidden="1"/>
    <cellStyle name="Hipervínculo 365" xfId="8570" hidden="1"/>
    <cellStyle name="Hipervínculo 365" xfId="5527" hidden="1"/>
    <cellStyle name="Hipervínculo 365" xfId="3292" hidden="1"/>
    <cellStyle name="Hipervínculo 365" xfId="10786" hidden="1"/>
    <cellStyle name="Hipervínculo 365" xfId="18777" hidden="1"/>
    <cellStyle name="Hipervínculo 365" xfId="19542" hidden="1"/>
    <cellStyle name="Hipervínculo 365" xfId="20092" hidden="1"/>
    <cellStyle name="Hipervínculo 365" xfId="20649" hidden="1"/>
    <cellStyle name="Hipervínculo 365" xfId="21054" hidden="1"/>
    <cellStyle name="Hipervínculo 365" xfId="18418" hidden="1"/>
    <cellStyle name="Hipervínculo 365" xfId="15125" hidden="1"/>
    <cellStyle name="Hipervínculo 365" xfId="12970" hidden="1"/>
    <cellStyle name="Hipervínculo 365" xfId="8855" hidden="1"/>
    <cellStyle name="Hipervínculo 365" xfId="5256" hidden="1"/>
    <cellStyle name="Hipervínculo 365" xfId="15745" hidden="1"/>
    <cellStyle name="Hipervínculo 365" xfId="21338" hidden="1"/>
    <cellStyle name="Hipervínculo 365" xfId="21917" hidden="1"/>
    <cellStyle name="Hipervínculo 365" xfId="22322" hidden="1"/>
    <cellStyle name="Hipervínculo 365" xfId="22841" hidden="1"/>
    <cellStyle name="Hipervínculo 365" xfId="23246"/>
    <cellStyle name="Hipervínculo 366" xfId="2029" hidden="1"/>
    <cellStyle name="Hipervínculo 366" xfId="2824" hidden="1"/>
    <cellStyle name="Hipervínculo 366" xfId="4373" hidden="1"/>
    <cellStyle name="Hipervínculo 366" xfId="5149" hidden="1"/>
    <cellStyle name="Hipervínculo 366" xfId="6392" hidden="1"/>
    <cellStyle name="Hipervínculo 366" xfId="7328" hidden="1"/>
    <cellStyle name="Hipervínculo 366" xfId="9026" hidden="1"/>
    <cellStyle name="Hipervínculo 366" xfId="9937" hidden="1"/>
    <cellStyle name="Hipervínculo 366" xfId="11212" hidden="1"/>
    <cellStyle name="Hipervínculo 366" xfId="12093" hidden="1"/>
    <cellStyle name="Hipervínculo 366" xfId="13039" hidden="1"/>
    <cellStyle name="Hipervínculo 366" xfId="13841" hidden="1"/>
    <cellStyle name="Hipervínculo 366" xfId="9473" hidden="1"/>
    <cellStyle name="Hipervínculo 366" xfId="7030" hidden="1"/>
    <cellStyle name="Hipervínculo 366" xfId="5451" hidden="1"/>
    <cellStyle name="Hipervínculo 366" xfId="3514" hidden="1"/>
    <cellStyle name="Hipervínculo 366" xfId="2368" hidden="1"/>
    <cellStyle name="Hipervínculo 366" xfId="14173" hidden="1"/>
    <cellStyle name="Hipervínculo 366" xfId="14974" hidden="1"/>
    <cellStyle name="Hipervínculo 366" xfId="16091" hidden="1"/>
    <cellStyle name="Hipervínculo 366" xfId="16896" hidden="1"/>
    <cellStyle name="Hipervínculo 366" xfId="17643" hidden="1"/>
    <cellStyle name="Hipervínculo 366" xfId="18285" hidden="1"/>
    <cellStyle name="Hipervínculo 366" xfId="14522" hidden="1"/>
    <cellStyle name="Hipervínculo 366" xfId="11031" hidden="1"/>
    <cellStyle name="Hipervínculo 366" xfId="8564" hidden="1"/>
    <cellStyle name="Hipervínculo 366" xfId="5523" hidden="1"/>
    <cellStyle name="Hipervínculo 366" xfId="3287" hidden="1"/>
    <cellStyle name="Hipervínculo 366" xfId="10792" hidden="1"/>
    <cellStyle name="Hipervínculo 366" xfId="18778" hidden="1"/>
    <cellStyle name="Hipervínculo 366" xfId="19543" hidden="1"/>
    <cellStyle name="Hipervínculo 366" xfId="20093" hidden="1"/>
    <cellStyle name="Hipervínculo 366" xfId="20650" hidden="1"/>
    <cellStyle name="Hipervínculo 366" xfId="21055" hidden="1"/>
    <cellStyle name="Hipervínculo 366" xfId="18416" hidden="1"/>
    <cellStyle name="Hipervínculo 366" xfId="15123" hidden="1"/>
    <cellStyle name="Hipervínculo 366" xfId="12966" hidden="1"/>
    <cellStyle name="Hipervínculo 366" xfId="8847" hidden="1"/>
    <cellStyle name="Hipervínculo 366" xfId="5252" hidden="1"/>
    <cellStyle name="Hipervínculo 366" xfId="15752" hidden="1"/>
    <cellStyle name="Hipervínculo 366" xfId="21339" hidden="1"/>
    <cellStyle name="Hipervínculo 366" xfId="21918" hidden="1"/>
    <cellStyle name="Hipervínculo 366" xfId="22323" hidden="1"/>
    <cellStyle name="Hipervínculo 366" xfId="22842" hidden="1"/>
    <cellStyle name="Hipervínculo 366" xfId="23247"/>
    <cellStyle name="Hipervínculo 367" xfId="2031" hidden="1"/>
    <cellStyle name="Hipervínculo 367" xfId="2826" hidden="1"/>
    <cellStyle name="Hipervínculo 367" xfId="4374" hidden="1"/>
    <cellStyle name="Hipervínculo 367" xfId="5150" hidden="1"/>
    <cellStyle name="Hipervínculo 367" xfId="6394" hidden="1"/>
    <cellStyle name="Hipervínculo 367" xfId="7330" hidden="1"/>
    <cellStyle name="Hipervínculo 367" xfId="9028" hidden="1"/>
    <cellStyle name="Hipervínculo 367" xfId="9939" hidden="1"/>
    <cellStyle name="Hipervínculo 367" xfId="11214" hidden="1"/>
    <cellStyle name="Hipervínculo 367" xfId="12095" hidden="1"/>
    <cellStyle name="Hipervínculo 367" xfId="13040" hidden="1"/>
    <cellStyle name="Hipervínculo 367" xfId="13842" hidden="1"/>
    <cellStyle name="Hipervínculo 367" xfId="9472" hidden="1"/>
    <cellStyle name="Hipervínculo 367" xfId="7026" hidden="1"/>
    <cellStyle name="Hipervínculo 367" xfId="5449" hidden="1"/>
    <cellStyle name="Hipervínculo 367" xfId="3512" hidden="1"/>
    <cellStyle name="Hipervínculo 367" xfId="2366" hidden="1"/>
    <cellStyle name="Hipervínculo 367" xfId="14175" hidden="1"/>
    <cellStyle name="Hipervínculo 367" xfId="14976" hidden="1"/>
    <cellStyle name="Hipervínculo 367" xfId="16093" hidden="1"/>
    <cellStyle name="Hipervínculo 367" xfId="16897" hidden="1"/>
    <cellStyle name="Hipervínculo 367" xfId="17644" hidden="1"/>
    <cellStyle name="Hipervínculo 367" xfId="18287" hidden="1"/>
    <cellStyle name="Hipervínculo 367" xfId="14520" hidden="1"/>
    <cellStyle name="Hipervínculo 367" xfId="11022" hidden="1"/>
    <cellStyle name="Hipervínculo 367" xfId="8559" hidden="1"/>
    <cellStyle name="Hipervínculo 367" xfId="5519" hidden="1"/>
    <cellStyle name="Hipervínculo 367" xfId="3285" hidden="1"/>
    <cellStyle name="Hipervínculo 367" xfId="10800" hidden="1"/>
    <cellStyle name="Hipervínculo 367" xfId="18780" hidden="1"/>
    <cellStyle name="Hipervínculo 367" xfId="19544" hidden="1"/>
    <cellStyle name="Hipervínculo 367" xfId="20094" hidden="1"/>
    <cellStyle name="Hipervínculo 367" xfId="20651" hidden="1"/>
    <cellStyle name="Hipervínculo 367" xfId="21056" hidden="1"/>
    <cellStyle name="Hipervínculo 367" xfId="18414" hidden="1"/>
    <cellStyle name="Hipervínculo 367" xfId="15121" hidden="1"/>
    <cellStyle name="Hipervínculo 367" xfId="12963" hidden="1"/>
    <cellStyle name="Hipervínculo 367" xfId="8843" hidden="1"/>
    <cellStyle name="Hipervínculo 367" xfId="5250" hidden="1"/>
    <cellStyle name="Hipervínculo 367" xfId="15758" hidden="1"/>
    <cellStyle name="Hipervínculo 367" xfId="21340" hidden="1"/>
    <cellStyle name="Hipervínculo 367" xfId="21919" hidden="1"/>
    <cellStyle name="Hipervínculo 367" xfId="22324" hidden="1"/>
    <cellStyle name="Hipervínculo 367" xfId="22843" hidden="1"/>
    <cellStyle name="Hipervínculo 367" xfId="23248"/>
    <cellStyle name="Hipervínculo 368" xfId="2032" hidden="1"/>
    <cellStyle name="Hipervínculo 368" xfId="2827" hidden="1"/>
    <cellStyle name="Hipervínculo 368" xfId="4376" hidden="1"/>
    <cellStyle name="Hipervínculo 368" xfId="5152" hidden="1"/>
    <cellStyle name="Hipervínculo 368" xfId="6396" hidden="1"/>
    <cellStyle name="Hipervínculo 368" xfId="7331" hidden="1"/>
    <cellStyle name="Hipervínculo 368" xfId="9030" hidden="1"/>
    <cellStyle name="Hipervínculo 368" xfId="9941" hidden="1"/>
    <cellStyle name="Hipervínculo 368" xfId="11216" hidden="1"/>
    <cellStyle name="Hipervínculo 368" xfId="12096" hidden="1"/>
    <cellStyle name="Hipervínculo 368" xfId="13042" hidden="1"/>
    <cellStyle name="Hipervínculo 368" xfId="13843" hidden="1"/>
    <cellStyle name="Hipervínculo 368" xfId="9469" hidden="1"/>
    <cellStyle name="Hipervínculo 368" xfId="7023" hidden="1"/>
    <cellStyle name="Hipervínculo 368" xfId="5448" hidden="1"/>
    <cellStyle name="Hipervínculo 368" xfId="3510" hidden="1"/>
    <cellStyle name="Hipervínculo 368" xfId="2364" hidden="1"/>
    <cellStyle name="Hipervínculo 368" xfId="14177" hidden="1"/>
    <cellStyle name="Hipervínculo 368" xfId="14977" hidden="1"/>
    <cellStyle name="Hipervínculo 368" xfId="16095" hidden="1"/>
    <cellStyle name="Hipervínculo 368" xfId="16899" hidden="1"/>
    <cellStyle name="Hipervínculo 368" xfId="17645" hidden="1"/>
    <cellStyle name="Hipervínculo 368" xfId="18288" hidden="1"/>
    <cellStyle name="Hipervínculo 368" xfId="14518" hidden="1"/>
    <cellStyle name="Hipervínculo 368" xfId="11014" hidden="1"/>
    <cellStyle name="Hipervínculo 368" xfId="8553" hidden="1"/>
    <cellStyle name="Hipervínculo 368" xfId="5517" hidden="1"/>
    <cellStyle name="Hipervínculo 368" xfId="3281" hidden="1"/>
    <cellStyle name="Hipervínculo 368" xfId="10808" hidden="1"/>
    <cellStyle name="Hipervínculo 368" xfId="18781" hidden="1"/>
    <cellStyle name="Hipervínculo 368" xfId="19545" hidden="1"/>
    <cellStyle name="Hipervínculo 368" xfId="20096" hidden="1"/>
    <cellStyle name="Hipervínculo 368" xfId="20652" hidden="1"/>
    <cellStyle name="Hipervínculo 368" xfId="21057" hidden="1"/>
    <cellStyle name="Hipervínculo 368" xfId="18412" hidden="1"/>
    <cellStyle name="Hipervínculo 368" xfId="15120" hidden="1"/>
    <cellStyle name="Hipervínculo 368" xfId="12961" hidden="1"/>
    <cellStyle name="Hipervínculo 368" xfId="8834" hidden="1"/>
    <cellStyle name="Hipervínculo 368" xfId="5246" hidden="1"/>
    <cellStyle name="Hipervínculo 368" xfId="15764" hidden="1"/>
    <cellStyle name="Hipervínculo 368" xfId="21341" hidden="1"/>
    <cellStyle name="Hipervínculo 368" xfId="21920" hidden="1"/>
    <cellStyle name="Hipervínculo 368" xfId="22325" hidden="1"/>
    <cellStyle name="Hipervínculo 368" xfId="22844" hidden="1"/>
    <cellStyle name="Hipervínculo 368" xfId="23249"/>
    <cellStyle name="Hipervínculo 369" xfId="2034" hidden="1"/>
    <cellStyle name="Hipervínculo 369" xfId="2829" hidden="1"/>
    <cellStyle name="Hipervínculo 369" xfId="4378" hidden="1"/>
    <cellStyle name="Hipervínculo 369" xfId="5153" hidden="1"/>
    <cellStyle name="Hipervínculo 369" xfId="6398" hidden="1"/>
    <cellStyle name="Hipervínculo 369" xfId="7333" hidden="1"/>
    <cellStyle name="Hipervínculo 369" xfId="9031" hidden="1"/>
    <cellStyle name="Hipervínculo 369" xfId="9942" hidden="1"/>
    <cellStyle name="Hipervínculo 369" xfId="11218" hidden="1"/>
    <cellStyle name="Hipervínculo 369" xfId="12098" hidden="1"/>
    <cellStyle name="Hipervínculo 369" xfId="13044" hidden="1"/>
    <cellStyle name="Hipervínculo 369" xfId="13845" hidden="1"/>
    <cellStyle name="Hipervínculo 369" xfId="9467" hidden="1"/>
    <cellStyle name="Hipervínculo 369" xfId="7019" hidden="1"/>
    <cellStyle name="Hipervínculo 369" xfId="5446" hidden="1"/>
    <cellStyle name="Hipervínculo 369" xfId="3508" hidden="1"/>
    <cellStyle name="Hipervínculo 369" xfId="2362" hidden="1"/>
    <cellStyle name="Hipervínculo 369" xfId="14179" hidden="1"/>
    <cellStyle name="Hipervínculo 369" xfId="14979" hidden="1"/>
    <cellStyle name="Hipervínculo 369" xfId="16096" hidden="1"/>
    <cellStyle name="Hipervínculo 369" xfId="16901" hidden="1"/>
    <cellStyle name="Hipervínculo 369" xfId="17647" hidden="1"/>
    <cellStyle name="Hipervínculo 369" xfId="18290" hidden="1"/>
    <cellStyle name="Hipervínculo 369" xfId="14515" hidden="1"/>
    <cellStyle name="Hipervínculo 369" xfId="11006" hidden="1"/>
    <cellStyle name="Hipervínculo 369" xfId="8548" hidden="1"/>
    <cellStyle name="Hipervínculo 369" xfId="5513" hidden="1"/>
    <cellStyle name="Hipervínculo 369" xfId="3280" hidden="1"/>
    <cellStyle name="Hipervínculo 369" xfId="10816" hidden="1"/>
    <cellStyle name="Hipervínculo 369" xfId="18783" hidden="1"/>
    <cellStyle name="Hipervínculo 369" xfId="19546" hidden="1"/>
    <cellStyle name="Hipervínculo 369" xfId="20097" hidden="1"/>
    <cellStyle name="Hipervínculo 369" xfId="20653" hidden="1"/>
    <cellStyle name="Hipervínculo 369" xfId="21058" hidden="1"/>
    <cellStyle name="Hipervínculo 369" xfId="18409" hidden="1"/>
    <cellStyle name="Hipervínculo 369" xfId="15118" hidden="1"/>
    <cellStyle name="Hipervínculo 369" xfId="12958" hidden="1"/>
    <cellStyle name="Hipervínculo 369" xfId="8826" hidden="1"/>
    <cellStyle name="Hipervínculo 369" xfId="5244" hidden="1"/>
    <cellStyle name="Hipervínculo 369" xfId="15770" hidden="1"/>
    <cellStyle name="Hipervínculo 369" xfId="21342" hidden="1"/>
    <cellStyle name="Hipervínculo 369" xfId="21921" hidden="1"/>
    <cellStyle name="Hipervínculo 369" xfId="22326" hidden="1"/>
    <cellStyle name="Hipervínculo 369" xfId="22845" hidden="1"/>
    <cellStyle name="Hipervínculo 369" xfId="23250"/>
    <cellStyle name="Hipervínculo 37" xfId="546" hidden="1"/>
    <cellStyle name="Hipervínculo 37" xfId="1536" hidden="1"/>
    <cellStyle name="Hipervínculo 37" xfId="2147" hidden="1"/>
    <cellStyle name="Hipervínculo 37" xfId="2255" hidden="1"/>
    <cellStyle name="Hipervínculo 37" xfId="3058" hidden="1"/>
    <cellStyle name="Hipervínculo 37" xfId="3768" hidden="1"/>
    <cellStyle name="Hipervínculo 37" xfId="4513" hidden="1"/>
    <cellStyle name="Hipervínculo 37" xfId="4677" hidden="1"/>
    <cellStyle name="Hipervínculo 37" xfId="3140" hidden="1"/>
    <cellStyle name="Hipervínculo 37" xfId="5810" hidden="1"/>
    <cellStyle name="Hipervínculo 37" xfId="6541" hidden="1"/>
    <cellStyle name="Hipervínculo 37" xfId="6729" hidden="1"/>
    <cellStyle name="Hipervínculo 37" xfId="7719" hidden="1"/>
    <cellStyle name="Hipervínculo 37" xfId="8436" hidden="1"/>
    <cellStyle name="Hipervínculo 37" xfId="9176" hidden="1"/>
    <cellStyle name="Hipervínculo 37" xfId="9359" hidden="1"/>
    <cellStyle name="Hipervínculo 37" xfId="7930" hidden="1"/>
    <cellStyle name="Hipervínculo 37" xfId="10629" hidden="1"/>
    <cellStyle name="Hipervínculo 37" xfId="11365" hidden="1"/>
    <cellStyle name="Hipervínculo 37" xfId="11554" hidden="1"/>
    <cellStyle name="Hipervínculo 37" xfId="10055" hidden="1"/>
    <cellStyle name="Hipervínculo 37" xfId="12593" hidden="1"/>
    <cellStyle name="Hipervínculo 37" xfId="13169" hidden="1"/>
    <cellStyle name="Hipervínculo 37" xfId="13343" hidden="1"/>
    <cellStyle name="Hipervínculo 37" xfId="11800" hidden="1"/>
    <cellStyle name="Hipervínculo 37" xfId="10563" hidden="1"/>
    <cellStyle name="Hipervínculo 37" xfId="10294" hidden="1"/>
    <cellStyle name="Hipervínculo 37" xfId="8928" hidden="1"/>
    <cellStyle name="Hipervínculo 37" xfId="7858" hidden="1"/>
    <cellStyle name="Hipervínculo 37" xfId="6851" hidden="1"/>
    <cellStyle name="Hipervínculo 37" xfId="6590" hidden="1"/>
    <cellStyle name="Hipervínculo 37" xfId="8676" hidden="1"/>
    <cellStyle name="Hipervínculo 37" xfId="4639" hidden="1"/>
    <cellStyle name="Hipervínculo 37" xfId="3364" hidden="1"/>
    <cellStyle name="Hipervínculo 37" xfId="3166" hidden="1"/>
    <cellStyle name="Hipervínculo 37" xfId="1789" hidden="1"/>
    <cellStyle name="Hipervínculo 37" xfId="707" hidden="1"/>
    <cellStyle name="Hipervínculo 37" xfId="14308" hidden="1"/>
    <cellStyle name="Hipervínculo 37" xfId="14432" hidden="1"/>
    <cellStyle name="Hipervínculo 37" xfId="1392" hidden="1"/>
    <cellStyle name="Hipervínculo 37" xfId="15591" hidden="1"/>
    <cellStyle name="Hipervínculo 37" xfId="16222" hidden="1"/>
    <cellStyle name="Hipervínculo 37" xfId="16368" hidden="1"/>
    <cellStyle name="Hipervínculo 37" xfId="15085" hidden="1"/>
    <cellStyle name="Hipervínculo 37" xfId="17204" hidden="1"/>
    <cellStyle name="Hipervínculo 37" xfId="17774" hidden="1"/>
    <cellStyle name="Hipervínculo 37" xfId="17893" hidden="1"/>
    <cellStyle name="Hipervínculo 37" xfId="16599" hidden="1"/>
    <cellStyle name="Hipervínculo 37" xfId="15548" hidden="1"/>
    <cellStyle name="Hipervínculo 37" xfId="15304" hidden="1"/>
    <cellStyle name="Hipervínculo 37" xfId="14097" hidden="1"/>
    <cellStyle name="Hipervínculo 37" xfId="12369" hidden="1"/>
    <cellStyle name="Hipervínculo 37" xfId="10394" hidden="1"/>
    <cellStyle name="Hipervínculo 37" xfId="10148" hidden="1"/>
    <cellStyle name="Hipervínculo 37" xfId="13820" hidden="1"/>
    <cellStyle name="Hipervínculo 37" xfId="7183" hidden="1"/>
    <cellStyle name="Hipervínculo 37" xfId="5298" hidden="1"/>
    <cellStyle name="Hipervínculo 37" xfId="5018" hidden="1"/>
    <cellStyle name="Hipervínculo 37" xfId="2450" hidden="1"/>
    <cellStyle name="Hipervínculo 37" xfId="944" hidden="1"/>
    <cellStyle name="Hipervínculo 37" xfId="11306" hidden="1"/>
    <cellStyle name="Hipervínculo 37" xfId="13556" hidden="1"/>
    <cellStyle name="Hipervínculo 37" xfId="2130" hidden="1"/>
    <cellStyle name="Hipervínculo 37" xfId="19193" hidden="1"/>
    <cellStyle name="Hipervínculo 37" xfId="19633" hidden="1"/>
    <cellStyle name="Hipervínculo 37" xfId="19703" hidden="1"/>
    <cellStyle name="Hipervínculo 37" xfId="18867" hidden="1"/>
    <cellStyle name="Hipervínculo 37" xfId="20319" hidden="1"/>
    <cellStyle name="Hipervínculo 37" xfId="20740" hidden="1"/>
    <cellStyle name="Hipervínculo 37" xfId="20810" hidden="1"/>
    <cellStyle name="Hipervínculo 37" xfId="19843" hidden="1"/>
    <cellStyle name="Hipervínculo 37" xfId="19153" hidden="1"/>
    <cellStyle name="Hipervínculo 37" xfId="18983" hidden="1"/>
    <cellStyle name="Hipervínculo 37" xfId="17597" hidden="1"/>
    <cellStyle name="Hipervínculo 37" xfId="16467" hidden="1"/>
    <cellStyle name="Hipervínculo 37" xfId="14714" hidden="1"/>
    <cellStyle name="Hipervínculo 37" xfId="14367" hidden="1"/>
    <cellStyle name="Hipervínculo 37" xfId="17413" hidden="1"/>
    <cellStyle name="Hipervínculo 37" xfId="11088" hidden="1"/>
    <cellStyle name="Hipervínculo 37" xfId="8195" hidden="1"/>
    <cellStyle name="Hipervínculo 37" xfId="8109" hidden="1"/>
    <cellStyle name="Hipervínculo 37" xfId="3559" hidden="1"/>
    <cellStyle name="Hipervínculo 37" xfId="1179" hidden="1"/>
    <cellStyle name="Hipervínculo 37" xfId="16181" hidden="1"/>
    <cellStyle name="Hipervínculo 37" xfId="18053" hidden="1"/>
    <cellStyle name="Hipervínculo 37" xfId="2960" hidden="1"/>
    <cellStyle name="Hipervínculo 37" xfId="21587" hidden="1"/>
    <cellStyle name="Hipervínculo 37" xfId="22008" hidden="1"/>
    <cellStyle name="Hipervínculo 37" xfId="22078" hidden="1"/>
    <cellStyle name="Hipervínculo 37" xfId="21401" hidden="1"/>
    <cellStyle name="Hipervínculo 37" xfId="22511" hidden="1"/>
    <cellStyle name="Hipervínculo 37" xfId="22932" hidden="1"/>
    <cellStyle name="Hipervínculo 37" xfId="23002"/>
    <cellStyle name="Hipervínculo 370" xfId="2035" hidden="1"/>
    <cellStyle name="Hipervínculo 370" xfId="2830" hidden="1"/>
    <cellStyle name="Hipervínculo 370" xfId="4380" hidden="1"/>
    <cellStyle name="Hipervínculo 370" xfId="5155" hidden="1"/>
    <cellStyle name="Hipervínculo 370" xfId="6400" hidden="1"/>
    <cellStyle name="Hipervínculo 370" xfId="7334" hidden="1"/>
    <cellStyle name="Hipervínculo 370" xfId="9033" hidden="1"/>
    <cellStyle name="Hipervínculo 370" xfId="9944" hidden="1"/>
    <cellStyle name="Hipervínculo 370" xfId="11220" hidden="1"/>
    <cellStyle name="Hipervínculo 370" xfId="12100" hidden="1"/>
    <cellStyle name="Hipervínculo 370" xfId="13045" hidden="1"/>
    <cellStyle name="Hipervínculo 370" xfId="13846" hidden="1"/>
    <cellStyle name="Hipervínculo 370" xfId="9463" hidden="1"/>
    <cellStyle name="Hipervínculo 370" xfId="7016" hidden="1"/>
    <cellStyle name="Hipervínculo 370" xfId="5444" hidden="1"/>
    <cellStyle name="Hipervínculo 370" xfId="3506" hidden="1"/>
    <cellStyle name="Hipervínculo 370" xfId="2360" hidden="1"/>
    <cellStyle name="Hipervínculo 370" xfId="14181" hidden="1"/>
    <cellStyle name="Hipervínculo 370" xfId="14981" hidden="1"/>
    <cellStyle name="Hipervínculo 370" xfId="16098" hidden="1"/>
    <cellStyle name="Hipervínculo 370" xfId="16903" hidden="1"/>
    <cellStyle name="Hipervínculo 370" xfId="17649" hidden="1"/>
    <cellStyle name="Hipervínculo 370" xfId="18291" hidden="1"/>
    <cellStyle name="Hipervínculo 370" xfId="14514" hidden="1"/>
    <cellStyle name="Hipervínculo 370" xfId="10997" hidden="1"/>
    <cellStyle name="Hipervínculo 370" xfId="8542" hidden="1"/>
    <cellStyle name="Hipervínculo 370" xfId="5510" hidden="1"/>
    <cellStyle name="Hipervínculo 370" xfId="3279" hidden="1"/>
    <cellStyle name="Hipervínculo 370" xfId="10820" hidden="1"/>
    <cellStyle name="Hipervínculo 370" xfId="18784" hidden="1"/>
    <cellStyle name="Hipervínculo 370" xfId="19547" hidden="1"/>
    <cellStyle name="Hipervínculo 370" xfId="20098" hidden="1"/>
    <cellStyle name="Hipervínculo 370" xfId="20654" hidden="1"/>
    <cellStyle name="Hipervínculo 370" xfId="21059" hidden="1"/>
    <cellStyle name="Hipervínculo 370" xfId="18408" hidden="1"/>
    <cellStyle name="Hipervínculo 370" xfId="15116" hidden="1"/>
    <cellStyle name="Hipervínculo 370" xfId="12954" hidden="1"/>
    <cellStyle name="Hipervínculo 370" xfId="8821" hidden="1"/>
    <cellStyle name="Hipervínculo 370" xfId="5242" hidden="1"/>
    <cellStyle name="Hipervínculo 370" xfId="15773" hidden="1"/>
    <cellStyle name="Hipervínculo 370" xfId="21343" hidden="1"/>
    <cellStyle name="Hipervínculo 370" xfId="21922" hidden="1"/>
    <cellStyle name="Hipervínculo 370" xfId="22327" hidden="1"/>
    <cellStyle name="Hipervínculo 370" xfId="22846" hidden="1"/>
    <cellStyle name="Hipervínculo 370" xfId="23251"/>
    <cellStyle name="Hipervínculo 371" xfId="2037" hidden="1"/>
    <cellStyle name="Hipervínculo 371" xfId="2832" hidden="1"/>
    <cellStyle name="Hipervínculo 371" xfId="4381" hidden="1"/>
    <cellStyle name="Hipervínculo 371" xfId="5156" hidden="1"/>
    <cellStyle name="Hipervínculo 371" xfId="6402" hidden="1"/>
    <cellStyle name="Hipervínculo 371" xfId="7336" hidden="1"/>
    <cellStyle name="Hipervínculo 371" xfId="9035" hidden="1"/>
    <cellStyle name="Hipervínculo 371" xfId="9946" hidden="1"/>
    <cellStyle name="Hipervínculo 371" xfId="11222" hidden="1"/>
    <cellStyle name="Hipervínculo 371" xfId="12102" hidden="1"/>
    <cellStyle name="Hipervínculo 371" xfId="13046" hidden="1"/>
    <cellStyle name="Hipervínculo 371" xfId="13848" hidden="1"/>
    <cellStyle name="Hipervínculo 371" xfId="9460" hidden="1"/>
    <cellStyle name="Hipervínculo 371" xfId="7012" hidden="1"/>
    <cellStyle name="Hipervínculo 371" xfId="5442" hidden="1"/>
    <cellStyle name="Hipervínculo 371" xfId="3505" hidden="1"/>
    <cellStyle name="Hipervínculo 371" xfId="2358" hidden="1"/>
    <cellStyle name="Hipervínculo 371" xfId="14183" hidden="1"/>
    <cellStyle name="Hipervínculo 371" xfId="14983" hidden="1"/>
    <cellStyle name="Hipervínculo 371" xfId="16100" hidden="1"/>
    <cellStyle name="Hipervínculo 371" xfId="16905" hidden="1"/>
    <cellStyle name="Hipervínculo 371" xfId="17650" hidden="1"/>
    <cellStyle name="Hipervínculo 371" xfId="18293" hidden="1"/>
    <cellStyle name="Hipervínculo 371" xfId="14512" hidden="1"/>
    <cellStyle name="Hipervínculo 371" xfId="10995" hidden="1"/>
    <cellStyle name="Hipervínculo 371" xfId="8537" hidden="1"/>
    <cellStyle name="Hipervínculo 371" xfId="5506" hidden="1"/>
    <cellStyle name="Hipervínculo 371" xfId="3278" hidden="1"/>
    <cellStyle name="Hipervínculo 371" xfId="10828" hidden="1"/>
    <cellStyle name="Hipervínculo 371" xfId="18786" hidden="1"/>
    <cellStyle name="Hipervínculo 371" xfId="19548" hidden="1"/>
    <cellStyle name="Hipervínculo 371" xfId="20099" hidden="1"/>
    <cellStyle name="Hipervínculo 371" xfId="20655" hidden="1"/>
    <cellStyle name="Hipervínculo 371" xfId="21060" hidden="1"/>
    <cellStyle name="Hipervínculo 371" xfId="18406" hidden="1"/>
    <cellStyle name="Hipervínculo 371" xfId="15115" hidden="1"/>
    <cellStyle name="Hipervínculo 371" xfId="12952" hidden="1"/>
    <cellStyle name="Hipervínculo 371" xfId="8814" hidden="1"/>
    <cellStyle name="Hipervínculo 371" xfId="5240" hidden="1"/>
    <cellStyle name="Hipervínculo 371" xfId="15779" hidden="1"/>
    <cellStyle name="Hipervínculo 371" xfId="21344" hidden="1"/>
    <cellStyle name="Hipervínculo 371" xfId="21923" hidden="1"/>
    <cellStyle name="Hipervínculo 371" xfId="22328" hidden="1"/>
    <cellStyle name="Hipervínculo 371" xfId="22847" hidden="1"/>
    <cellStyle name="Hipervínculo 371" xfId="23252"/>
    <cellStyle name="Hipervínculo 372" xfId="2038" hidden="1"/>
    <cellStyle name="Hipervínculo 372" xfId="2833" hidden="1"/>
    <cellStyle name="Hipervínculo 372" xfId="4383" hidden="1"/>
    <cellStyle name="Hipervínculo 372" xfId="5158" hidden="1"/>
    <cellStyle name="Hipervínculo 372" xfId="6404" hidden="1"/>
    <cellStyle name="Hipervínculo 372" xfId="7338" hidden="1"/>
    <cellStyle name="Hipervínculo 372" xfId="9037" hidden="1"/>
    <cellStyle name="Hipervínculo 372" xfId="9948" hidden="1"/>
    <cellStyle name="Hipervínculo 372" xfId="11224" hidden="1"/>
    <cellStyle name="Hipervínculo 372" xfId="12104" hidden="1"/>
    <cellStyle name="Hipervínculo 372" xfId="13047" hidden="1"/>
    <cellStyle name="Hipervínculo 372" xfId="13849" hidden="1"/>
    <cellStyle name="Hipervínculo 372" xfId="9457" hidden="1"/>
    <cellStyle name="Hipervínculo 372" xfId="7009" hidden="1"/>
    <cellStyle name="Hipervínculo 372" xfId="5441" hidden="1"/>
    <cellStyle name="Hipervínculo 372" xfId="3503" hidden="1"/>
    <cellStyle name="Hipervínculo 372" xfId="2355" hidden="1"/>
    <cellStyle name="Hipervínculo 372" xfId="14185" hidden="1"/>
    <cellStyle name="Hipervínculo 372" xfId="14984" hidden="1"/>
    <cellStyle name="Hipervínculo 372" xfId="16101" hidden="1"/>
    <cellStyle name="Hipervínculo 372" xfId="16907" hidden="1"/>
    <cellStyle name="Hipervínculo 372" xfId="17652" hidden="1"/>
    <cellStyle name="Hipervínculo 372" xfId="18294" hidden="1"/>
    <cellStyle name="Hipervínculo 372" xfId="14511" hidden="1"/>
    <cellStyle name="Hipervínculo 372" xfId="10985" hidden="1"/>
    <cellStyle name="Hipervínculo 372" xfId="8531" hidden="1"/>
    <cellStyle name="Hipervínculo 372" xfId="5502" hidden="1"/>
    <cellStyle name="Hipervínculo 372" xfId="3277" hidden="1"/>
    <cellStyle name="Hipervínculo 372" xfId="10836" hidden="1"/>
    <cellStyle name="Hipervínculo 372" xfId="18787" hidden="1"/>
    <cellStyle name="Hipervínculo 372" xfId="19549" hidden="1"/>
    <cellStyle name="Hipervínculo 372" xfId="20101" hidden="1"/>
    <cellStyle name="Hipervínculo 372" xfId="20656" hidden="1"/>
    <cellStyle name="Hipervínculo 372" xfId="21061" hidden="1"/>
    <cellStyle name="Hipervínculo 372" xfId="18405" hidden="1"/>
    <cellStyle name="Hipervínculo 372" xfId="15113" hidden="1"/>
    <cellStyle name="Hipervínculo 372" xfId="12949" hidden="1"/>
    <cellStyle name="Hipervínculo 372" xfId="8805" hidden="1"/>
    <cellStyle name="Hipervínculo 372" xfId="5239" hidden="1"/>
    <cellStyle name="Hipervínculo 372" xfId="15785" hidden="1"/>
    <cellStyle name="Hipervínculo 372" xfId="21345" hidden="1"/>
    <cellStyle name="Hipervínculo 372" xfId="21924" hidden="1"/>
    <cellStyle name="Hipervínculo 372" xfId="22329" hidden="1"/>
    <cellStyle name="Hipervínculo 372" xfId="22848" hidden="1"/>
    <cellStyle name="Hipervínculo 372" xfId="23253"/>
    <cellStyle name="Hipervínculo 373" xfId="2039" hidden="1"/>
    <cellStyle name="Hipervínculo 373" xfId="2835" hidden="1"/>
    <cellStyle name="Hipervínculo 373" xfId="4385" hidden="1"/>
    <cellStyle name="Hipervínculo 373" xfId="5159" hidden="1"/>
    <cellStyle name="Hipervínculo 373" xfId="6406" hidden="1"/>
    <cellStyle name="Hipervínculo 373" xfId="7340" hidden="1"/>
    <cellStyle name="Hipervínculo 373" xfId="9039" hidden="1"/>
    <cellStyle name="Hipervínculo 373" xfId="9950" hidden="1"/>
    <cellStyle name="Hipervínculo 373" xfId="11226" hidden="1"/>
    <cellStyle name="Hipervínculo 373" xfId="12106" hidden="1"/>
    <cellStyle name="Hipervínculo 373" xfId="13048" hidden="1"/>
    <cellStyle name="Hipervínculo 373" xfId="13850" hidden="1"/>
    <cellStyle name="Hipervínculo 373" xfId="9454" hidden="1"/>
    <cellStyle name="Hipervínculo 373" xfId="7008" hidden="1"/>
    <cellStyle name="Hipervínculo 373" xfId="5439" hidden="1"/>
    <cellStyle name="Hipervínculo 373" xfId="3501" hidden="1"/>
    <cellStyle name="Hipervínculo 373" xfId="2353" hidden="1"/>
    <cellStyle name="Hipervínculo 373" xfId="14187" hidden="1"/>
    <cellStyle name="Hipervínculo 373" xfId="14986" hidden="1"/>
    <cellStyle name="Hipervínculo 373" xfId="16102" hidden="1"/>
    <cellStyle name="Hipervínculo 373" xfId="16908" hidden="1"/>
    <cellStyle name="Hipervínculo 373" xfId="17654" hidden="1"/>
    <cellStyle name="Hipervínculo 373" xfId="18296" hidden="1"/>
    <cellStyle name="Hipervínculo 373" xfId="14508" hidden="1"/>
    <cellStyle name="Hipervínculo 373" xfId="10977" hidden="1"/>
    <cellStyle name="Hipervínculo 373" xfId="8526" hidden="1"/>
    <cellStyle name="Hipervínculo 373" xfId="5500" hidden="1"/>
    <cellStyle name="Hipervínculo 373" xfId="3275" hidden="1"/>
    <cellStyle name="Hipervínculo 373" xfId="10842" hidden="1"/>
    <cellStyle name="Hipervínculo 373" xfId="18789" hidden="1"/>
    <cellStyle name="Hipervínculo 373" xfId="19550" hidden="1"/>
    <cellStyle name="Hipervínculo 373" xfId="20102" hidden="1"/>
    <cellStyle name="Hipervínculo 373" xfId="20657" hidden="1"/>
    <cellStyle name="Hipervínculo 373" xfId="21062" hidden="1"/>
    <cellStyle name="Hipervínculo 373" xfId="18402" hidden="1"/>
    <cellStyle name="Hipervínculo 373" xfId="15112" hidden="1"/>
    <cellStyle name="Hipervínculo 373" xfId="12946" hidden="1"/>
    <cellStyle name="Hipervínculo 373" xfId="8795" hidden="1"/>
    <cellStyle name="Hipervínculo 373" xfId="5236" hidden="1"/>
    <cellStyle name="Hipervínculo 373" xfId="15791" hidden="1"/>
    <cellStyle name="Hipervínculo 373" xfId="21346" hidden="1"/>
    <cellStyle name="Hipervínculo 373" xfId="21925" hidden="1"/>
    <cellStyle name="Hipervínculo 373" xfId="22330" hidden="1"/>
    <cellStyle name="Hipervínculo 373" xfId="22849" hidden="1"/>
    <cellStyle name="Hipervínculo 373" xfId="23254"/>
    <cellStyle name="Hipervínculo 374" xfId="2040" hidden="1"/>
    <cellStyle name="Hipervínculo 374" xfId="2836" hidden="1"/>
    <cellStyle name="Hipervínculo 374" xfId="4387" hidden="1"/>
    <cellStyle name="Hipervínculo 374" xfId="5161" hidden="1"/>
    <cellStyle name="Hipervínculo 374" xfId="6407" hidden="1"/>
    <cellStyle name="Hipervínculo 374" xfId="7342" hidden="1"/>
    <cellStyle name="Hipervínculo 374" xfId="9041" hidden="1"/>
    <cellStyle name="Hipervínculo 374" xfId="9952" hidden="1"/>
    <cellStyle name="Hipervínculo 374" xfId="11228" hidden="1"/>
    <cellStyle name="Hipervínculo 374" xfId="12107" hidden="1"/>
    <cellStyle name="Hipervínculo 374" xfId="13050" hidden="1"/>
    <cellStyle name="Hipervínculo 374" xfId="13852" hidden="1"/>
    <cellStyle name="Hipervínculo 374" xfId="9450" hidden="1"/>
    <cellStyle name="Hipervínculo 374" xfId="7006" hidden="1"/>
    <cellStyle name="Hipervínculo 374" xfId="5438" hidden="1"/>
    <cellStyle name="Hipervínculo 374" xfId="3499" hidden="1"/>
    <cellStyle name="Hipervínculo 374" xfId="2350" hidden="1"/>
    <cellStyle name="Hipervínculo 374" xfId="14189" hidden="1"/>
    <cellStyle name="Hipervínculo 374" xfId="14988" hidden="1"/>
    <cellStyle name="Hipervínculo 374" xfId="16104" hidden="1"/>
    <cellStyle name="Hipervínculo 374" xfId="16909" hidden="1"/>
    <cellStyle name="Hipervínculo 374" xfId="17655" hidden="1"/>
    <cellStyle name="Hipervínculo 374" xfId="18297" hidden="1"/>
    <cellStyle name="Hipervínculo 374" xfId="14506" hidden="1"/>
    <cellStyle name="Hipervínculo 374" xfId="10969" hidden="1"/>
    <cellStyle name="Hipervínculo 374" xfId="8520" hidden="1"/>
    <cellStyle name="Hipervínculo 374" xfId="5496" hidden="1"/>
    <cellStyle name="Hipervínculo 374" xfId="3274" hidden="1"/>
    <cellStyle name="Hipervínculo 374" xfId="10849" hidden="1"/>
    <cellStyle name="Hipervínculo 374" xfId="18790" hidden="1"/>
    <cellStyle name="Hipervínculo 374" xfId="19551" hidden="1"/>
    <cellStyle name="Hipervínculo 374" xfId="20103" hidden="1"/>
    <cellStyle name="Hipervínculo 374" xfId="20658" hidden="1"/>
    <cellStyle name="Hipervínculo 374" xfId="21063" hidden="1"/>
    <cellStyle name="Hipervínculo 374" xfId="18400" hidden="1"/>
    <cellStyle name="Hipervínculo 374" xfId="15110" hidden="1"/>
    <cellStyle name="Hipervínculo 374" xfId="12943" hidden="1"/>
    <cellStyle name="Hipervínculo 374" xfId="8779" hidden="1"/>
    <cellStyle name="Hipervínculo 374" xfId="5231" hidden="1"/>
    <cellStyle name="Hipervínculo 374" xfId="15796" hidden="1"/>
    <cellStyle name="Hipervínculo 374" xfId="21347" hidden="1"/>
    <cellStyle name="Hipervínculo 374" xfId="21926" hidden="1"/>
    <cellStyle name="Hipervínculo 374" xfId="22331" hidden="1"/>
    <cellStyle name="Hipervínculo 374" xfId="22850" hidden="1"/>
    <cellStyle name="Hipervínculo 374" xfId="23255"/>
    <cellStyle name="Hipervínculo 375" xfId="2041" hidden="1"/>
    <cellStyle name="Hipervínculo 375" xfId="2838" hidden="1"/>
    <cellStyle name="Hipervínculo 375" xfId="4388" hidden="1"/>
    <cellStyle name="Hipervínculo 375" xfId="5162" hidden="1"/>
    <cellStyle name="Hipervínculo 375" xfId="6409" hidden="1"/>
    <cellStyle name="Hipervínculo 375" xfId="7344" hidden="1"/>
    <cellStyle name="Hipervínculo 375" xfId="9043" hidden="1"/>
    <cellStyle name="Hipervínculo 375" xfId="9953" hidden="1"/>
    <cellStyle name="Hipervínculo 375" xfId="11230" hidden="1"/>
    <cellStyle name="Hipervínculo 375" xfId="12109" hidden="1"/>
    <cellStyle name="Hipervínculo 375" xfId="13052" hidden="1"/>
    <cellStyle name="Hipervínculo 375" xfId="13853" hidden="1"/>
    <cellStyle name="Hipervínculo 375" xfId="9448" hidden="1"/>
    <cellStyle name="Hipervínculo 375" xfId="7005" hidden="1"/>
    <cellStyle name="Hipervínculo 375" xfId="5436" hidden="1"/>
    <cellStyle name="Hipervínculo 375" xfId="3497" hidden="1"/>
    <cellStyle name="Hipervínculo 375" xfId="2348" hidden="1"/>
    <cellStyle name="Hipervínculo 375" xfId="14191" hidden="1"/>
    <cellStyle name="Hipervínculo 375" xfId="14990" hidden="1"/>
    <cellStyle name="Hipervínculo 375" xfId="16105" hidden="1"/>
    <cellStyle name="Hipervínculo 375" xfId="16910" hidden="1"/>
    <cellStyle name="Hipervínculo 375" xfId="17657" hidden="1"/>
    <cellStyle name="Hipervínculo 375" xfId="18299" hidden="1"/>
    <cellStyle name="Hipervínculo 375" xfId="14504" hidden="1"/>
    <cellStyle name="Hipervínculo 375" xfId="10963" hidden="1"/>
    <cellStyle name="Hipervínculo 375" xfId="8515" hidden="1"/>
    <cellStyle name="Hipervínculo 375" xfId="5491" hidden="1"/>
    <cellStyle name="Hipervínculo 375" xfId="3273" hidden="1"/>
    <cellStyle name="Hipervínculo 375" xfId="13270" hidden="1"/>
    <cellStyle name="Hipervínculo 375" xfId="18792" hidden="1"/>
    <cellStyle name="Hipervínculo 375" xfId="19552" hidden="1"/>
    <cellStyle name="Hipervínculo 375" xfId="20104" hidden="1"/>
    <cellStyle name="Hipervínculo 375" xfId="20659" hidden="1"/>
    <cellStyle name="Hipervínculo 375" xfId="21064" hidden="1"/>
    <cellStyle name="Hipervínculo 375" xfId="18398" hidden="1"/>
    <cellStyle name="Hipervínculo 375" xfId="15108" hidden="1"/>
    <cellStyle name="Hipervínculo 375" xfId="12940" hidden="1"/>
    <cellStyle name="Hipervínculo 375" xfId="8772" hidden="1"/>
    <cellStyle name="Hipervínculo 375" xfId="5228" hidden="1"/>
    <cellStyle name="Hipervínculo 375" xfId="17841" hidden="1"/>
    <cellStyle name="Hipervínculo 375" xfId="21348" hidden="1"/>
    <cellStyle name="Hipervínculo 375" xfId="21927" hidden="1"/>
    <cellStyle name="Hipervínculo 375" xfId="22332" hidden="1"/>
    <cellStyle name="Hipervínculo 375" xfId="22851" hidden="1"/>
    <cellStyle name="Hipervínculo 375" xfId="23256"/>
    <cellStyle name="Hipervínculo 376" xfId="2042" hidden="1"/>
    <cellStyle name="Hipervínculo 376" xfId="2840" hidden="1"/>
    <cellStyle name="Hipervínculo 376" xfId="4390" hidden="1"/>
    <cellStyle name="Hipervínculo 376" xfId="5164" hidden="1"/>
    <cellStyle name="Hipervínculo 376" xfId="6411" hidden="1"/>
    <cellStyle name="Hipervínculo 376" xfId="7346" hidden="1"/>
    <cellStyle name="Hipervínculo 376" xfId="9045" hidden="1"/>
    <cellStyle name="Hipervínculo 376" xfId="9955" hidden="1"/>
    <cellStyle name="Hipervínculo 376" xfId="11232" hidden="1"/>
    <cellStyle name="Hipervínculo 376" xfId="12111" hidden="1"/>
    <cellStyle name="Hipervínculo 376" xfId="13054" hidden="1"/>
    <cellStyle name="Hipervínculo 376" xfId="13854" hidden="1"/>
    <cellStyle name="Hipervínculo 376" xfId="9445" hidden="1"/>
    <cellStyle name="Hipervínculo 376" xfId="6991" hidden="1"/>
    <cellStyle name="Hipervínculo 376" xfId="5435" hidden="1"/>
    <cellStyle name="Hipervínculo 376" xfId="3495" hidden="1"/>
    <cellStyle name="Hipervínculo 376" xfId="2347" hidden="1"/>
    <cellStyle name="Hipervínculo 376" xfId="14193" hidden="1"/>
    <cellStyle name="Hipervínculo 376" xfId="14991" hidden="1"/>
    <cellStyle name="Hipervínculo 376" xfId="16107" hidden="1"/>
    <cellStyle name="Hipervínculo 376" xfId="16912" hidden="1"/>
    <cellStyle name="Hipervínculo 376" xfId="17659" hidden="1"/>
    <cellStyle name="Hipervínculo 376" xfId="18300" hidden="1"/>
    <cellStyle name="Hipervínculo 376" xfId="14501" hidden="1"/>
    <cellStyle name="Hipervínculo 376" xfId="10955" hidden="1"/>
    <cellStyle name="Hipervínculo 376" xfId="8500" hidden="1"/>
    <cellStyle name="Hipervínculo 376" xfId="5488" hidden="1"/>
    <cellStyle name="Hipervínculo 376" xfId="3272" hidden="1"/>
    <cellStyle name="Hipervínculo 376" xfId="10859" hidden="1"/>
    <cellStyle name="Hipervínculo 376" xfId="18793" hidden="1"/>
    <cellStyle name="Hipervínculo 376" xfId="19553" hidden="1"/>
    <cellStyle name="Hipervínculo 376" xfId="20106" hidden="1"/>
    <cellStyle name="Hipervínculo 376" xfId="20660" hidden="1"/>
    <cellStyle name="Hipervínculo 376" xfId="21065" hidden="1"/>
    <cellStyle name="Hipervínculo 376" xfId="18395" hidden="1"/>
    <cellStyle name="Hipervínculo 376" xfId="15106" hidden="1"/>
    <cellStyle name="Hipervínculo 376" xfId="12937" hidden="1"/>
    <cellStyle name="Hipervínculo 376" xfId="8757" hidden="1"/>
    <cellStyle name="Hipervínculo 376" xfId="5223" hidden="1"/>
    <cellStyle name="Hipervínculo 376" xfId="15805" hidden="1"/>
    <cellStyle name="Hipervínculo 376" xfId="21349" hidden="1"/>
    <cellStyle name="Hipervínculo 376" xfId="21928" hidden="1"/>
    <cellStyle name="Hipervínculo 376" xfId="22333" hidden="1"/>
    <cellStyle name="Hipervínculo 376" xfId="22852" hidden="1"/>
    <cellStyle name="Hipervínculo 376" xfId="23257"/>
    <cellStyle name="Hipervínculo 377" xfId="2043" hidden="1"/>
    <cellStyle name="Hipervínculo 377" xfId="2841" hidden="1"/>
    <cellStyle name="Hipervínculo 377" xfId="4392" hidden="1"/>
    <cellStyle name="Hipervínculo 377" xfId="5165" hidden="1"/>
    <cellStyle name="Hipervínculo 377" xfId="6413" hidden="1"/>
    <cellStyle name="Hipervínculo 377" xfId="7348" hidden="1"/>
    <cellStyle name="Hipervínculo 377" xfId="9047" hidden="1"/>
    <cellStyle name="Hipervínculo 377" xfId="9957" hidden="1"/>
    <cellStyle name="Hipervínculo 377" xfId="11234" hidden="1"/>
    <cellStyle name="Hipervínculo 377" xfId="12113" hidden="1"/>
    <cellStyle name="Hipervínculo 377" xfId="13055" hidden="1"/>
    <cellStyle name="Hipervínculo 377" xfId="13855" hidden="1"/>
    <cellStyle name="Hipervínculo 377" xfId="9441" hidden="1"/>
    <cellStyle name="Hipervínculo 377" xfId="6990" hidden="1"/>
    <cellStyle name="Hipervínculo 377" xfId="5433" hidden="1"/>
    <cellStyle name="Hipervínculo 377" xfId="3493" hidden="1"/>
    <cellStyle name="Hipervínculo 377" xfId="2345" hidden="1"/>
    <cellStyle name="Hipervínculo 377" xfId="14195" hidden="1"/>
    <cellStyle name="Hipervínculo 377" xfId="14993" hidden="1"/>
    <cellStyle name="Hipervínculo 377" xfId="16108" hidden="1"/>
    <cellStyle name="Hipervínculo 377" xfId="16913" hidden="1"/>
    <cellStyle name="Hipervínculo 377" xfId="17660" hidden="1"/>
    <cellStyle name="Hipervínculo 377" xfId="18302" hidden="1"/>
    <cellStyle name="Hipervínculo 377" xfId="14499" hidden="1"/>
    <cellStyle name="Hipervínculo 377" xfId="10948" hidden="1"/>
    <cellStyle name="Hipervínculo 377" xfId="8498" hidden="1"/>
    <cellStyle name="Hipervínculo 377" xfId="5484" hidden="1"/>
    <cellStyle name="Hipervínculo 377" xfId="3271" hidden="1"/>
    <cellStyle name="Hipervínculo 377" xfId="10866" hidden="1"/>
    <cellStyle name="Hipervínculo 377" xfId="18795" hidden="1"/>
    <cellStyle name="Hipervínculo 377" xfId="19554" hidden="1"/>
    <cellStyle name="Hipervínculo 377" xfId="20107" hidden="1"/>
    <cellStyle name="Hipervínculo 377" xfId="20661" hidden="1"/>
    <cellStyle name="Hipervínculo 377" xfId="21066" hidden="1"/>
    <cellStyle name="Hipervínculo 377" xfId="18393" hidden="1"/>
    <cellStyle name="Hipervínculo 377" xfId="15104" hidden="1"/>
    <cellStyle name="Hipervínculo 377" xfId="12934" hidden="1"/>
    <cellStyle name="Hipervínculo 377" xfId="8749" hidden="1"/>
    <cellStyle name="Hipervínculo 377" xfId="5220" hidden="1"/>
    <cellStyle name="Hipervínculo 377" xfId="15811" hidden="1"/>
    <cellStyle name="Hipervínculo 377" xfId="21350" hidden="1"/>
    <cellStyle name="Hipervínculo 377" xfId="21929" hidden="1"/>
    <cellStyle name="Hipervínculo 377" xfId="22334" hidden="1"/>
    <cellStyle name="Hipervínculo 377" xfId="22853" hidden="1"/>
    <cellStyle name="Hipervínculo 377" xfId="23258"/>
    <cellStyle name="Hipervínculo 378" xfId="2045" hidden="1"/>
    <cellStyle name="Hipervínculo 378" xfId="2843" hidden="1"/>
    <cellStyle name="Hipervínculo 378" xfId="4394" hidden="1"/>
    <cellStyle name="Hipervínculo 378" xfId="5167" hidden="1"/>
    <cellStyle name="Hipervínculo 378" xfId="6415" hidden="1"/>
    <cellStyle name="Hipervínculo 378" xfId="7350" hidden="1"/>
    <cellStyle name="Hipervínculo 378" xfId="9049" hidden="1"/>
    <cellStyle name="Hipervínculo 378" xfId="9959" hidden="1"/>
    <cellStyle name="Hipervínculo 378" xfId="11235" hidden="1"/>
    <cellStyle name="Hipervínculo 378" xfId="12115" hidden="1"/>
    <cellStyle name="Hipervínculo 378" xfId="13057" hidden="1"/>
    <cellStyle name="Hipervínculo 378" xfId="13856" hidden="1"/>
    <cellStyle name="Hipervínculo 378" xfId="9437" hidden="1"/>
    <cellStyle name="Hipervínculo 378" xfId="6989" hidden="1"/>
    <cellStyle name="Hipervínculo 378" xfId="5431" hidden="1"/>
    <cellStyle name="Hipervínculo 378" xfId="3491" hidden="1"/>
    <cellStyle name="Hipervínculo 378" xfId="2343" hidden="1"/>
    <cellStyle name="Hipervínculo 378" xfId="14197" hidden="1"/>
    <cellStyle name="Hipervínculo 378" xfId="14995" hidden="1"/>
    <cellStyle name="Hipervínculo 378" xfId="16110" hidden="1"/>
    <cellStyle name="Hipervínculo 378" xfId="16915" hidden="1"/>
    <cellStyle name="Hipervínculo 378" xfId="17662" hidden="1"/>
    <cellStyle name="Hipervínculo 378" xfId="18303" hidden="1"/>
    <cellStyle name="Hipervínculo 378" xfId="14497" hidden="1"/>
    <cellStyle name="Hipervínculo 378" xfId="10940" hidden="1"/>
    <cellStyle name="Hipervínculo 378" xfId="8492" hidden="1"/>
    <cellStyle name="Hipervínculo 378" xfId="5480" hidden="1"/>
    <cellStyle name="Hipervínculo 378" xfId="3270" hidden="1"/>
    <cellStyle name="Hipervínculo 378" xfId="10873" hidden="1"/>
    <cellStyle name="Hipervínculo 378" xfId="18796" hidden="1"/>
    <cellStyle name="Hipervínculo 378" xfId="19555" hidden="1"/>
    <cellStyle name="Hipervínculo 378" xfId="20108" hidden="1"/>
    <cellStyle name="Hipervínculo 378" xfId="20662" hidden="1"/>
    <cellStyle name="Hipervínculo 378" xfId="21067" hidden="1"/>
    <cellStyle name="Hipervínculo 378" xfId="18391" hidden="1"/>
    <cellStyle name="Hipervínculo 378" xfId="15102" hidden="1"/>
    <cellStyle name="Hipervínculo 378" xfId="12931" hidden="1"/>
    <cellStyle name="Hipervínculo 378" xfId="8744" hidden="1"/>
    <cellStyle name="Hipervínculo 378" xfId="5217" hidden="1"/>
    <cellStyle name="Hipervínculo 378" xfId="15817" hidden="1"/>
    <cellStyle name="Hipervínculo 378" xfId="21351" hidden="1"/>
    <cellStyle name="Hipervínculo 378" xfId="21930" hidden="1"/>
    <cellStyle name="Hipervínculo 378" xfId="22335" hidden="1"/>
    <cellStyle name="Hipervínculo 378" xfId="22854" hidden="1"/>
    <cellStyle name="Hipervínculo 378" xfId="23259"/>
    <cellStyle name="Hipervínculo 379" xfId="2046" hidden="1"/>
    <cellStyle name="Hipervínculo 379" xfId="2845" hidden="1"/>
    <cellStyle name="Hipervínculo 379" xfId="4395" hidden="1"/>
    <cellStyle name="Hipervínculo 379" xfId="5168" hidden="1"/>
    <cellStyle name="Hipervínculo 379" xfId="6417" hidden="1"/>
    <cellStyle name="Hipervínculo 379" xfId="7352" hidden="1"/>
    <cellStyle name="Hipervínculo 379" xfId="9051" hidden="1"/>
    <cellStyle name="Hipervínculo 379" xfId="9960" hidden="1"/>
    <cellStyle name="Hipervínculo 379" xfId="11236" hidden="1"/>
    <cellStyle name="Hipervínculo 379" xfId="12117" hidden="1"/>
    <cellStyle name="Hipervínculo 379" xfId="13058" hidden="1"/>
    <cellStyle name="Hipervínculo 379" xfId="13857" hidden="1"/>
    <cellStyle name="Hipervínculo 379" xfId="9434" hidden="1"/>
    <cellStyle name="Hipervínculo 379" xfId="6988" hidden="1"/>
    <cellStyle name="Hipervínculo 379" xfId="5429" hidden="1"/>
    <cellStyle name="Hipervínculo 379" xfId="3488" hidden="1"/>
    <cellStyle name="Hipervínculo 379" xfId="2339" hidden="1"/>
    <cellStyle name="Hipervínculo 379" xfId="14198" hidden="1"/>
    <cellStyle name="Hipervínculo 379" xfId="14997" hidden="1"/>
    <cellStyle name="Hipervínculo 379" xfId="16112" hidden="1"/>
    <cellStyle name="Hipervínculo 379" xfId="16916" hidden="1"/>
    <cellStyle name="Hipervínculo 379" xfId="17664" hidden="1"/>
    <cellStyle name="Hipervínculo 379" xfId="18305" hidden="1"/>
    <cellStyle name="Hipervínculo 379" xfId="14495" hidden="1"/>
    <cellStyle name="Hipervínculo 379" xfId="10934" hidden="1"/>
    <cellStyle name="Hipervínculo 379" xfId="8489" hidden="1"/>
    <cellStyle name="Hipervínculo 379" xfId="5477" hidden="1"/>
    <cellStyle name="Hipervínculo 379" xfId="3269" hidden="1"/>
    <cellStyle name="Hipervínculo 379" xfId="10879" hidden="1"/>
    <cellStyle name="Hipervínculo 379" xfId="18798" hidden="1"/>
    <cellStyle name="Hipervínculo 379" xfId="19556" hidden="1"/>
    <cellStyle name="Hipervínculo 379" xfId="20109" hidden="1"/>
    <cellStyle name="Hipervínculo 379" xfId="20663" hidden="1"/>
    <cellStyle name="Hipervínculo 379" xfId="21068" hidden="1"/>
    <cellStyle name="Hipervínculo 379" xfId="18389" hidden="1"/>
    <cellStyle name="Hipervínculo 379" xfId="15101" hidden="1"/>
    <cellStyle name="Hipervínculo 379" xfId="12928" hidden="1"/>
    <cellStyle name="Hipervínculo 379" xfId="8731" hidden="1"/>
    <cellStyle name="Hipervínculo 379" xfId="5214" hidden="1"/>
    <cellStyle name="Hipervínculo 379" xfId="15826" hidden="1"/>
    <cellStyle name="Hipervínculo 379" xfId="21352" hidden="1"/>
    <cellStyle name="Hipervínculo 379" xfId="21931" hidden="1"/>
    <cellStyle name="Hipervínculo 379" xfId="22336" hidden="1"/>
    <cellStyle name="Hipervínculo 379" xfId="22855" hidden="1"/>
    <cellStyle name="Hipervínculo 379" xfId="23260"/>
    <cellStyle name="Hipervínculo 38" xfId="549" hidden="1"/>
    <cellStyle name="Hipervínculo 38" xfId="1539" hidden="1"/>
    <cellStyle name="Hipervínculo 38" xfId="2148" hidden="1"/>
    <cellStyle name="Hipervínculo 38" xfId="2252" hidden="1"/>
    <cellStyle name="Hipervínculo 38" xfId="3059" hidden="1"/>
    <cellStyle name="Hipervínculo 38" xfId="3771" hidden="1"/>
    <cellStyle name="Hipervínculo 38" xfId="4514" hidden="1"/>
    <cellStyle name="Hipervínculo 38" xfId="4673" hidden="1"/>
    <cellStyle name="Hipervínculo 38" xfId="3139" hidden="1"/>
    <cellStyle name="Hipervínculo 38" xfId="5813" hidden="1"/>
    <cellStyle name="Hipervínculo 38" xfId="6542" hidden="1"/>
    <cellStyle name="Hipervínculo 38" xfId="6725" hidden="1"/>
    <cellStyle name="Hipervínculo 38" xfId="7721" hidden="1"/>
    <cellStyle name="Hipervínculo 38" xfId="8439" hidden="1"/>
    <cellStyle name="Hipervínculo 38" xfId="9177" hidden="1"/>
    <cellStyle name="Hipervínculo 38" xfId="9355" hidden="1"/>
    <cellStyle name="Hipervínculo 38" xfId="7926" hidden="1"/>
    <cellStyle name="Hipervínculo 38" xfId="10632" hidden="1"/>
    <cellStyle name="Hipervínculo 38" xfId="11366" hidden="1"/>
    <cellStyle name="Hipervínculo 38" xfId="11550" hidden="1"/>
    <cellStyle name="Hipervínculo 38" xfId="10052" hidden="1"/>
    <cellStyle name="Hipervínculo 38" xfId="12596" hidden="1"/>
    <cellStyle name="Hipervínculo 38" xfId="13170" hidden="1"/>
    <cellStyle name="Hipervínculo 38" xfId="13340" hidden="1"/>
    <cellStyle name="Hipervínculo 38" xfId="11794" hidden="1"/>
    <cellStyle name="Hipervínculo 38" xfId="10560" hidden="1"/>
    <cellStyle name="Hipervínculo 38" xfId="10297" hidden="1"/>
    <cellStyle name="Hipervínculo 38" xfId="8926" hidden="1"/>
    <cellStyle name="Hipervínculo 38" xfId="7855" hidden="1"/>
    <cellStyle name="Hipervínculo 38" xfId="6849" hidden="1"/>
    <cellStyle name="Hipervínculo 38" xfId="6598" hidden="1"/>
    <cellStyle name="Hipervínculo 38" xfId="8683" hidden="1"/>
    <cellStyle name="Hipervínculo 38" xfId="4633" hidden="1"/>
    <cellStyle name="Hipervínculo 38" xfId="3363" hidden="1"/>
    <cellStyle name="Hipervínculo 38" xfId="3169" hidden="1"/>
    <cellStyle name="Hipervínculo 38" xfId="1786" hidden="1"/>
    <cellStyle name="Hipervínculo 38" xfId="704" hidden="1"/>
    <cellStyle name="Hipervínculo 38" xfId="14309" hidden="1"/>
    <cellStyle name="Hipervínculo 38" xfId="14430" hidden="1"/>
    <cellStyle name="Hipervínculo 38" xfId="1397" hidden="1"/>
    <cellStyle name="Hipervínculo 38" xfId="15594" hidden="1"/>
    <cellStyle name="Hipervínculo 38" xfId="16223" hidden="1"/>
    <cellStyle name="Hipervínculo 38" xfId="16365" hidden="1"/>
    <cellStyle name="Hipervínculo 38" xfId="15083" hidden="1"/>
    <cellStyle name="Hipervínculo 38" xfId="17207" hidden="1"/>
    <cellStyle name="Hipervínculo 38" xfId="17775" hidden="1"/>
    <cellStyle name="Hipervínculo 38" xfId="17890" hidden="1"/>
    <cellStyle name="Hipervínculo 38" xfId="16594" hidden="1"/>
    <cellStyle name="Hipervínculo 38" xfId="15544" hidden="1"/>
    <cellStyle name="Hipervínculo 38" xfId="15307" hidden="1"/>
    <cellStyle name="Hipervínculo 38" xfId="14093" hidden="1"/>
    <cellStyle name="Hipervínculo 38" xfId="12366" hidden="1"/>
    <cellStyle name="Hipervínculo 38" xfId="10393" hidden="1"/>
    <cellStyle name="Hipervínculo 38" xfId="10153" hidden="1"/>
    <cellStyle name="Hipervínculo 38" xfId="13825" hidden="1"/>
    <cellStyle name="Hipervínculo 38" xfId="7177" hidden="1"/>
    <cellStyle name="Hipervínculo 38" xfId="5297" hidden="1"/>
    <cellStyle name="Hipervínculo 38" xfId="5025" hidden="1"/>
    <cellStyle name="Hipervínculo 38" xfId="2447" hidden="1"/>
    <cellStyle name="Hipervínculo 38" xfId="941" hidden="1"/>
    <cellStyle name="Hipervínculo 38" xfId="13264" hidden="1"/>
    <cellStyle name="Hipervínculo 38" xfId="13555" hidden="1"/>
    <cellStyle name="Hipervínculo 38" xfId="2134" hidden="1"/>
    <cellStyle name="Hipervínculo 38" xfId="19196" hidden="1"/>
    <cellStyle name="Hipervínculo 38" xfId="19634" hidden="1"/>
    <cellStyle name="Hipervínculo 38" xfId="19702" hidden="1"/>
    <cellStyle name="Hipervínculo 38" xfId="18866" hidden="1"/>
    <cellStyle name="Hipervínculo 38" xfId="20322" hidden="1"/>
    <cellStyle name="Hipervínculo 38" xfId="20741" hidden="1"/>
    <cellStyle name="Hipervínculo 38" xfId="20809" hidden="1"/>
    <cellStyle name="Hipervínculo 38" xfId="19838" hidden="1"/>
    <cellStyle name="Hipervínculo 38" xfId="19149" hidden="1"/>
    <cellStyle name="Hipervínculo 38" xfId="18984" hidden="1"/>
    <cellStyle name="Hipervínculo 38" xfId="17592" hidden="1"/>
    <cellStyle name="Hipervínculo 38" xfId="16462" hidden="1"/>
    <cellStyle name="Hipervínculo 38" xfId="14710" hidden="1"/>
    <cellStyle name="Hipervínculo 38" xfId="14368" hidden="1"/>
    <cellStyle name="Hipervínculo 38" xfId="17418" hidden="1"/>
    <cellStyle name="Hipervínculo 38" xfId="11074" hidden="1"/>
    <cellStyle name="Hipervínculo 38" xfId="8194" hidden="1"/>
    <cellStyle name="Hipervínculo 38" xfId="8111" hidden="1"/>
    <cellStyle name="Hipervínculo 38" xfId="3534" hidden="1"/>
    <cellStyle name="Hipervínculo 38" xfId="1176" hidden="1"/>
    <cellStyle name="Hipervínculo 38" xfId="17836" hidden="1"/>
    <cellStyle name="Hipervínculo 38" xfId="18052" hidden="1"/>
    <cellStyle name="Hipervínculo 38" xfId="2962" hidden="1"/>
    <cellStyle name="Hipervínculo 38" xfId="21590" hidden="1"/>
    <cellStyle name="Hipervínculo 38" xfId="22009" hidden="1"/>
    <cellStyle name="Hipervínculo 38" xfId="22077" hidden="1"/>
    <cellStyle name="Hipervínculo 38" xfId="21400" hidden="1"/>
    <cellStyle name="Hipervínculo 38" xfId="22514" hidden="1"/>
    <cellStyle name="Hipervínculo 38" xfId="22933" hidden="1"/>
    <cellStyle name="Hipervínculo 38" xfId="23001"/>
    <cellStyle name="Hipervínculo 380" xfId="2047" hidden="1"/>
    <cellStyle name="Hipervínculo 380" xfId="2847" hidden="1"/>
    <cellStyle name="Hipervínculo 380" xfId="4397" hidden="1"/>
    <cellStyle name="Hipervínculo 380" xfId="5170" hidden="1"/>
    <cellStyle name="Hipervínculo 380" xfId="6419" hidden="1"/>
    <cellStyle name="Hipervínculo 380" xfId="7353" hidden="1"/>
    <cellStyle name="Hipervínculo 380" xfId="9053" hidden="1"/>
    <cellStyle name="Hipervínculo 380" xfId="9962" hidden="1"/>
    <cellStyle name="Hipervínculo 380" xfId="11238" hidden="1"/>
    <cellStyle name="Hipervínculo 380" xfId="12119" hidden="1"/>
    <cellStyle name="Hipervínculo 380" xfId="13060" hidden="1"/>
    <cellStyle name="Hipervínculo 380" xfId="13858" hidden="1"/>
    <cellStyle name="Hipervínculo 380" xfId="9431" hidden="1"/>
    <cellStyle name="Hipervínculo 380" xfId="6987" hidden="1"/>
    <cellStyle name="Hipervínculo 380" xfId="5428" hidden="1"/>
    <cellStyle name="Hipervínculo 380" xfId="3486" hidden="1"/>
    <cellStyle name="Hipervínculo 380" xfId="2337" hidden="1"/>
    <cellStyle name="Hipervínculo 380" xfId="14200" hidden="1"/>
    <cellStyle name="Hipervínculo 380" xfId="14998" hidden="1"/>
    <cellStyle name="Hipervínculo 380" xfId="16113" hidden="1"/>
    <cellStyle name="Hipervínculo 380" xfId="16918" hidden="1"/>
    <cellStyle name="Hipervínculo 380" xfId="17666" hidden="1"/>
    <cellStyle name="Hipervínculo 380" xfId="18306" hidden="1"/>
    <cellStyle name="Hipervínculo 380" xfId="14494" hidden="1"/>
    <cellStyle name="Hipervínculo 380" xfId="10926" hidden="1"/>
    <cellStyle name="Hipervínculo 380" xfId="8486" hidden="1"/>
    <cellStyle name="Hipervínculo 380" xfId="5472" hidden="1"/>
    <cellStyle name="Hipervínculo 380" xfId="3268" hidden="1"/>
    <cellStyle name="Hipervínculo 380" xfId="10885" hidden="1"/>
    <cellStyle name="Hipervínculo 380" xfId="18799" hidden="1"/>
    <cellStyle name="Hipervínculo 380" xfId="19557" hidden="1"/>
    <cellStyle name="Hipervínculo 380" xfId="20111" hidden="1"/>
    <cellStyle name="Hipervínculo 380" xfId="20664" hidden="1"/>
    <cellStyle name="Hipervínculo 380" xfId="21069" hidden="1"/>
    <cellStyle name="Hipervínculo 380" xfId="18388" hidden="1"/>
    <cellStyle name="Hipervínculo 380" xfId="15099" hidden="1"/>
    <cellStyle name="Hipervínculo 380" xfId="12925" hidden="1"/>
    <cellStyle name="Hipervínculo 380" xfId="8721" hidden="1"/>
    <cellStyle name="Hipervínculo 380" xfId="5211" hidden="1"/>
    <cellStyle name="Hipervínculo 380" xfId="15832" hidden="1"/>
    <cellStyle name="Hipervínculo 380" xfId="21353" hidden="1"/>
    <cellStyle name="Hipervínculo 380" xfId="21932" hidden="1"/>
    <cellStyle name="Hipervínculo 380" xfId="22337" hidden="1"/>
    <cellStyle name="Hipervínculo 380" xfId="22856" hidden="1"/>
    <cellStyle name="Hipervínculo 380" xfId="23261"/>
    <cellStyle name="Hipervínculo 381" xfId="2049" hidden="1"/>
    <cellStyle name="Hipervínculo 381" xfId="2848" hidden="1"/>
    <cellStyle name="Hipervínculo 381" xfId="4398" hidden="1"/>
    <cellStyle name="Hipervínculo 381" xfId="5171" hidden="1"/>
    <cellStyle name="Hipervínculo 381" xfId="6420" hidden="1"/>
    <cellStyle name="Hipervínculo 381" xfId="7355" hidden="1"/>
    <cellStyle name="Hipervínculo 381" xfId="9055" hidden="1"/>
    <cellStyle name="Hipervínculo 381" xfId="9964" hidden="1"/>
    <cellStyle name="Hipervínculo 381" xfId="11240" hidden="1"/>
    <cellStyle name="Hipervínculo 381" xfId="12120" hidden="1"/>
    <cellStyle name="Hipervínculo 381" xfId="13061" hidden="1"/>
    <cellStyle name="Hipervínculo 381" xfId="13860" hidden="1"/>
    <cellStyle name="Hipervínculo 381" xfId="9428" hidden="1"/>
    <cellStyle name="Hipervínculo 381" xfId="6983" hidden="1"/>
    <cellStyle name="Hipervínculo 381" xfId="5426" hidden="1"/>
    <cellStyle name="Hipervínculo 381" xfId="3484" hidden="1"/>
    <cellStyle name="Hipervínculo 381" xfId="2335" hidden="1"/>
    <cellStyle name="Hipervínculo 381" xfId="14202" hidden="1"/>
    <cellStyle name="Hipervínculo 381" xfId="15000" hidden="1"/>
    <cellStyle name="Hipervínculo 381" xfId="16114" hidden="1"/>
    <cellStyle name="Hipervínculo 381" xfId="16919" hidden="1"/>
    <cellStyle name="Hipervínculo 381" xfId="17668" hidden="1"/>
    <cellStyle name="Hipervínculo 381" xfId="18308" hidden="1"/>
    <cellStyle name="Hipervínculo 381" xfId="14490" hidden="1"/>
    <cellStyle name="Hipervínculo 381" xfId="10919" hidden="1"/>
    <cellStyle name="Hipervínculo 381" xfId="8483" hidden="1"/>
    <cellStyle name="Hipervínculo 381" xfId="5468" hidden="1"/>
    <cellStyle name="Hipervínculo 381" xfId="3267" hidden="1"/>
    <cellStyle name="Hipervínculo 381" xfId="10891" hidden="1"/>
    <cellStyle name="Hipervínculo 381" xfId="18801" hidden="1"/>
    <cellStyle name="Hipervínculo 381" xfId="19558" hidden="1"/>
    <cellStyle name="Hipervínculo 381" xfId="20112" hidden="1"/>
    <cellStyle name="Hipervínculo 381" xfId="20665" hidden="1"/>
    <cellStyle name="Hipervínculo 381" xfId="21070" hidden="1"/>
    <cellStyle name="Hipervínculo 381" xfId="18384" hidden="1"/>
    <cellStyle name="Hipervínculo 381" xfId="15097" hidden="1"/>
    <cellStyle name="Hipervínculo 381" xfId="12920" hidden="1"/>
    <cellStyle name="Hipervínculo 381" xfId="8702" hidden="1"/>
    <cellStyle name="Hipervínculo 381" xfId="5208" hidden="1"/>
    <cellStyle name="Hipervínculo 381" xfId="15835" hidden="1"/>
    <cellStyle name="Hipervínculo 381" xfId="21354" hidden="1"/>
    <cellStyle name="Hipervínculo 381" xfId="21933" hidden="1"/>
    <cellStyle name="Hipervínculo 381" xfId="22338" hidden="1"/>
    <cellStyle name="Hipervínculo 381" xfId="22857" hidden="1"/>
    <cellStyle name="Hipervínculo 381" xfId="23262"/>
    <cellStyle name="Hipervínculo 382" xfId="2050" hidden="1"/>
    <cellStyle name="Hipervínculo 382" xfId="2850" hidden="1"/>
    <cellStyle name="Hipervínculo 382" xfId="4400" hidden="1"/>
    <cellStyle name="Hipervínculo 382" xfId="5173" hidden="1"/>
    <cellStyle name="Hipervínculo 382" xfId="6422" hidden="1"/>
    <cellStyle name="Hipervínculo 382" xfId="7357" hidden="1"/>
    <cellStyle name="Hipervínculo 382" xfId="9056" hidden="1"/>
    <cellStyle name="Hipervínculo 382" xfId="9966" hidden="1"/>
    <cellStyle name="Hipervínculo 382" xfId="11242" hidden="1"/>
    <cellStyle name="Hipervínculo 382" xfId="12122" hidden="1"/>
    <cellStyle name="Hipervínculo 382" xfId="13063" hidden="1"/>
    <cellStyle name="Hipervínculo 382" xfId="13861" hidden="1"/>
    <cellStyle name="Hipervínculo 382" xfId="9425" hidden="1"/>
    <cellStyle name="Hipervínculo 382" xfId="6982" hidden="1"/>
    <cellStyle name="Hipervínculo 382" xfId="5424" hidden="1"/>
    <cellStyle name="Hipervínculo 382" xfId="3482" hidden="1"/>
    <cellStyle name="Hipervínculo 382" xfId="2333" hidden="1"/>
    <cellStyle name="Hipervínculo 382" xfId="14204" hidden="1"/>
    <cellStyle name="Hipervínculo 382" xfId="15002" hidden="1"/>
    <cellStyle name="Hipervínculo 382" xfId="16116" hidden="1"/>
    <cellStyle name="Hipervínculo 382" xfId="16920" hidden="1"/>
    <cellStyle name="Hipervínculo 382" xfId="17670" hidden="1"/>
    <cellStyle name="Hipervínculo 382" xfId="18309" hidden="1"/>
    <cellStyle name="Hipervínculo 382" xfId="14488" hidden="1"/>
    <cellStyle name="Hipervínculo 382" xfId="10913" hidden="1"/>
    <cellStyle name="Hipervínculo 382" xfId="8478" hidden="1"/>
    <cellStyle name="Hipervínculo 382" xfId="5465" hidden="1"/>
    <cellStyle name="Hipervínculo 382" xfId="3266" hidden="1"/>
    <cellStyle name="Hipervínculo 382" xfId="10898" hidden="1"/>
    <cellStyle name="Hipervínculo 382" xfId="18802" hidden="1"/>
    <cellStyle name="Hipervínculo 382" xfId="19559" hidden="1"/>
    <cellStyle name="Hipervínculo 382" xfId="20113" hidden="1"/>
    <cellStyle name="Hipervínculo 382" xfId="20666" hidden="1"/>
    <cellStyle name="Hipervínculo 382" xfId="21071" hidden="1"/>
    <cellStyle name="Hipervínculo 382" xfId="18382" hidden="1"/>
    <cellStyle name="Hipervínculo 382" xfId="15095" hidden="1"/>
    <cellStyle name="Hipervínculo 382" xfId="12918" hidden="1"/>
    <cellStyle name="Hipervínculo 382" xfId="8694" hidden="1"/>
    <cellStyle name="Hipervínculo 382" xfId="5205" hidden="1"/>
    <cellStyle name="Hipervínculo 382" xfId="15841" hidden="1"/>
    <cellStyle name="Hipervínculo 382" xfId="21355" hidden="1"/>
    <cellStyle name="Hipervínculo 382" xfId="21934" hidden="1"/>
    <cellStyle name="Hipervínculo 382" xfId="22339" hidden="1"/>
    <cellStyle name="Hipervínculo 382" xfId="22858" hidden="1"/>
    <cellStyle name="Hipervínculo 382" xfId="23263"/>
    <cellStyle name="Hipervínculo 383" xfId="2051" hidden="1"/>
    <cellStyle name="Hipervínculo 383" xfId="2851" hidden="1"/>
    <cellStyle name="Hipervínculo 383" xfId="4401" hidden="1"/>
    <cellStyle name="Hipervínculo 383" xfId="5174" hidden="1"/>
    <cellStyle name="Hipervínculo 383" xfId="6424" hidden="1"/>
    <cellStyle name="Hipervínculo 383" xfId="7359" hidden="1"/>
    <cellStyle name="Hipervínculo 383" xfId="9058" hidden="1"/>
    <cellStyle name="Hipervínculo 383" xfId="9968" hidden="1"/>
    <cellStyle name="Hipervínculo 383" xfId="11244" hidden="1"/>
    <cellStyle name="Hipervínculo 383" xfId="12123" hidden="1"/>
    <cellStyle name="Hipervínculo 383" xfId="13064" hidden="1"/>
    <cellStyle name="Hipervínculo 383" xfId="13863" hidden="1"/>
    <cellStyle name="Hipervínculo 383" xfId="9423" hidden="1"/>
    <cellStyle name="Hipervínculo 383" xfId="6980" hidden="1"/>
    <cellStyle name="Hipervínculo 383" xfId="5422" hidden="1"/>
    <cellStyle name="Hipervínculo 383" xfId="3480" hidden="1"/>
    <cellStyle name="Hipervínculo 383" xfId="2329" hidden="1"/>
    <cellStyle name="Hipervínculo 383" xfId="14206" hidden="1"/>
    <cellStyle name="Hipervínculo 383" xfId="15004" hidden="1"/>
    <cellStyle name="Hipervínculo 383" xfId="16118" hidden="1"/>
    <cellStyle name="Hipervínculo 383" xfId="16922" hidden="1"/>
    <cellStyle name="Hipervínculo 383" xfId="17672" hidden="1"/>
    <cellStyle name="Hipervínculo 383" xfId="18311" hidden="1"/>
    <cellStyle name="Hipervínculo 383" xfId="14485" hidden="1"/>
    <cellStyle name="Hipervínculo 383" xfId="10907" hidden="1"/>
    <cellStyle name="Hipervínculo 383" xfId="8468" hidden="1"/>
    <cellStyle name="Hipervínculo 383" xfId="5461" hidden="1"/>
    <cellStyle name="Hipervínculo 383" xfId="3265" hidden="1"/>
    <cellStyle name="Hipervínculo 383" xfId="10905" hidden="1"/>
    <cellStyle name="Hipervínculo 383" xfId="18804" hidden="1"/>
    <cellStyle name="Hipervínculo 383" xfId="19560" hidden="1"/>
    <cellStyle name="Hipervínculo 383" xfId="20115" hidden="1"/>
    <cellStyle name="Hipervínculo 383" xfId="20667" hidden="1"/>
    <cellStyle name="Hipervínculo 383" xfId="21072" hidden="1"/>
    <cellStyle name="Hipervínculo 383" xfId="18379" hidden="1"/>
    <cellStyle name="Hipervínculo 383" xfId="15093" hidden="1"/>
    <cellStyle name="Hipervínculo 383" xfId="12916" hidden="1"/>
    <cellStyle name="Hipervínculo 383" xfId="8687" hidden="1"/>
    <cellStyle name="Hipervínculo 383" xfId="5202" hidden="1"/>
    <cellStyle name="Hipervínculo 383" xfId="15846" hidden="1"/>
    <cellStyle name="Hipervínculo 383" xfId="21356" hidden="1"/>
    <cellStyle name="Hipervínculo 383" xfId="21935" hidden="1"/>
    <cellStyle name="Hipervínculo 383" xfId="22340" hidden="1"/>
    <cellStyle name="Hipervínculo 383" xfId="22859" hidden="1"/>
    <cellStyle name="Hipervínculo 383" xfId="23264"/>
    <cellStyle name="Hipervínculo 384" xfId="2053" hidden="1"/>
    <cellStyle name="Hipervínculo 384" xfId="2853" hidden="1"/>
    <cellStyle name="Hipervínculo 384" xfId="4403" hidden="1"/>
    <cellStyle name="Hipervínculo 384" xfId="5176" hidden="1"/>
    <cellStyle name="Hipervínculo 384" xfId="6426" hidden="1"/>
    <cellStyle name="Hipervínculo 384" xfId="7361" hidden="1"/>
    <cellStyle name="Hipervínculo 384" xfId="9060" hidden="1"/>
    <cellStyle name="Hipervínculo 384" xfId="9970" hidden="1"/>
    <cellStyle name="Hipervínculo 384" xfId="11246" hidden="1"/>
    <cellStyle name="Hipervínculo 384" xfId="12125" hidden="1"/>
    <cellStyle name="Hipervínculo 384" xfId="13066" hidden="1"/>
    <cellStyle name="Hipervínculo 384" xfId="13865" hidden="1"/>
    <cellStyle name="Hipervínculo 384" xfId="9420" hidden="1"/>
    <cellStyle name="Hipervínculo 384" xfId="6979" hidden="1"/>
    <cellStyle name="Hipervínculo 384" xfId="5421" hidden="1"/>
    <cellStyle name="Hipervínculo 384" xfId="3478" hidden="1"/>
    <cellStyle name="Hipervínculo 384" xfId="2327" hidden="1"/>
    <cellStyle name="Hipervínculo 384" xfId="14207" hidden="1"/>
    <cellStyle name="Hipervínculo 384" xfId="15005" hidden="1"/>
    <cellStyle name="Hipervínculo 384" xfId="16119" hidden="1"/>
    <cellStyle name="Hipervínculo 384" xfId="16924" hidden="1"/>
    <cellStyle name="Hipervínculo 384" xfId="17674" hidden="1"/>
    <cellStyle name="Hipervínculo 384" xfId="18312" hidden="1"/>
    <cellStyle name="Hipervínculo 384" xfId="14483" hidden="1"/>
    <cellStyle name="Hipervínculo 384" xfId="10900" hidden="1"/>
    <cellStyle name="Hipervínculo 384" xfId="8452" hidden="1"/>
    <cellStyle name="Hipervínculo 384" xfId="5458" hidden="1"/>
    <cellStyle name="Hipervínculo 384" xfId="3264" hidden="1"/>
    <cellStyle name="Hipervínculo 384" xfId="10911" hidden="1"/>
    <cellStyle name="Hipervínculo 384" xfId="18805" hidden="1"/>
    <cellStyle name="Hipervínculo 384" xfId="19561" hidden="1"/>
    <cellStyle name="Hipervínculo 384" xfId="20116" hidden="1"/>
    <cellStyle name="Hipervínculo 384" xfId="20668" hidden="1"/>
    <cellStyle name="Hipervínculo 384" xfId="21073" hidden="1"/>
    <cellStyle name="Hipervínculo 384" xfId="18377" hidden="1"/>
    <cellStyle name="Hipervínculo 384" xfId="15091" hidden="1"/>
    <cellStyle name="Hipervínculo 384" xfId="12915" hidden="1"/>
    <cellStyle name="Hipervínculo 384" xfId="8678" hidden="1"/>
    <cellStyle name="Hipervínculo 384" xfId="5199" hidden="1"/>
    <cellStyle name="Hipervínculo 384" xfId="15852" hidden="1"/>
    <cellStyle name="Hipervínculo 384" xfId="21357" hidden="1"/>
    <cellStyle name="Hipervínculo 384" xfId="21936" hidden="1"/>
    <cellStyle name="Hipervínculo 384" xfId="22341" hidden="1"/>
    <cellStyle name="Hipervínculo 384" xfId="22860" hidden="1"/>
    <cellStyle name="Hipervínculo 384" xfId="23265"/>
    <cellStyle name="Hipervínculo 385" xfId="2054" hidden="1"/>
    <cellStyle name="Hipervínculo 385" xfId="2854" hidden="1"/>
    <cellStyle name="Hipervínculo 385" xfId="4404" hidden="1"/>
    <cellStyle name="Hipervínculo 385" xfId="5177" hidden="1"/>
    <cellStyle name="Hipervínculo 385" xfId="6427" hidden="1"/>
    <cellStyle name="Hipervínculo 385" xfId="7363" hidden="1"/>
    <cellStyle name="Hipervínculo 385" xfId="9062" hidden="1"/>
    <cellStyle name="Hipervínculo 385" xfId="9971" hidden="1"/>
    <cellStyle name="Hipervínculo 385" xfId="11248" hidden="1"/>
    <cellStyle name="Hipervínculo 385" xfId="12126" hidden="1"/>
    <cellStyle name="Hipervínculo 385" xfId="13067" hidden="1"/>
    <cellStyle name="Hipervínculo 385" xfId="13866" hidden="1"/>
    <cellStyle name="Hipervínculo 385" xfId="9419" hidden="1"/>
    <cellStyle name="Hipervínculo 385" xfId="6977" hidden="1"/>
    <cellStyle name="Hipervínculo 385" xfId="5419" hidden="1"/>
    <cellStyle name="Hipervínculo 385" xfId="3476" hidden="1"/>
    <cellStyle name="Hipervínculo 385" xfId="2325" hidden="1"/>
    <cellStyle name="Hipervínculo 385" xfId="14209" hidden="1"/>
    <cellStyle name="Hipervínculo 385" xfId="15007" hidden="1"/>
    <cellStyle name="Hipervínculo 385" xfId="16120" hidden="1"/>
    <cellStyle name="Hipervínculo 385" xfId="16925" hidden="1"/>
    <cellStyle name="Hipervínculo 385" xfId="17676" hidden="1"/>
    <cellStyle name="Hipervínculo 385" xfId="18313" hidden="1"/>
    <cellStyle name="Hipervínculo 385" xfId="14481" hidden="1"/>
    <cellStyle name="Hipervínculo 385" xfId="10893" hidden="1"/>
    <cellStyle name="Hipervínculo 385" xfId="8442" hidden="1"/>
    <cellStyle name="Hipervínculo 385" xfId="5454" hidden="1"/>
    <cellStyle name="Hipervínculo 385" xfId="3262" hidden="1"/>
    <cellStyle name="Hipervínculo 385" xfId="10917" hidden="1"/>
    <cellStyle name="Hipervínculo 385" xfId="18807" hidden="1"/>
    <cellStyle name="Hipervínculo 385" xfId="19562" hidden="1"/>
    <cellStyle name="Hipervínculo 385" xfId="20117" hidden="1"/>
    <cellStyle name="Hipervínculo 385" xfId="20669" hidden="1"/>
    <cellStyle name="Hipervínculo 385" xfId="21074" hidden="1"/>
    <cellStyle name="Hipervínculo 385" xfId="18375" hidden="1"/>
    <cellStyle name="Hipervínculo 385" xfId="15090" hidden="1"/>
    <cellStyle name="Hipervínculo 385" xfId="12908" hidden="1"/>
    <cellStyle name="Hipervínculo 385" xfId="8666" hidden="1"/>
    <cellStyle name="Hipervínculo 385" xfId="5196" hidden="1"/>
    <cellStyle name="Hipervínculo 385" xfId="15858" hidden="1"/>
    <cellStyle name="Hipervínculo 385" xfId="21358" hidden="1"/>
    <cellStyle name="Hipervínculo 385" xfId="21937" hidden="1"/>
    <cellStyle name="Hipervínculo 385" xfId="22342" hidden="1"/>
    <cellStyle name="Hipervínculo 385" xfId="22861" hidden="1"/>
    <cellStyle name="Hipervínculo 385" xfId="23266"/>
    <cellStyle name="Hipervínculo 386" xfId="2055" hidden="1"/>
    <cellStyle name="Hipervínculo 386" xfId="2856" hidden="1"/>
    <cellStyle name="Hipervínculo 386" xfId="4406" hidden="1"/>
    <cellStyle name="Hipervínculo 386" xfId="5179" hidden="1"/>
    <cellStyle name="Hipervínculo 386" xfId="6429" hidden="1"/>
    <cellStyle name="Hipervínculo 386" xfId="7365" hidden="1"/>
    <cellStyle name="Hipervínculo 386" xfId="9064" hidden="1"/>
    <cellStyle name="Hipervínculo 386" xfId="9973" hidden="1"/>
    <cellStyle name="Hipervínculo 386" xfId="11250" hidden="1"/>
    <cellStyle name="Hipervínculo 386" xfId="12128" hidden="1"/>
    <cellStyle name="Hipervínculo 386" xfId="13069" hidden="1"/>
    <cellStyle name="Hipervínculo 386" xfId="13868" hidden="1"/>
    <cellStyle name="Hipervínculo 386" xfId="9416" hidden="1"/>
    <cellStyle name="Hipervínculo 386" xfId="6975" hidden="1"/>
    <cellStyle name="Hipervínculo 386" xfId="5417" hidden="1"/>
    <cellStyle name="Hipervínculo 386" xfId="3475" hidden="1"/>
    <cellStyle name="Hipervínculo 386" xfId="2321" hidden="1"/>
    <cellStyle name="Hipervínculo 386" xfId="14211" hidden="1"/>
    <cellStyle name="Hipervínculo 386" xfId="15009" hidden="1"/>
    <cellStyle name="Hipervínculo 386" xfId="16122" hidden="1"/>
    <cellStyle name="Hipervínculo 386" xfId="16926" hidden="1"/>
    <cellStyle name="Hipervínculo 386" xfId="17678" hidden="1"/>
    <cellStyle name="Hipervínculo 386" xfId="18314" hidden="1"/>
    <cellStyle name="Hipervínculo 386" xfId="14479" hidden="1"/>
    <cellStyle name="Hipervínculo 386" xfId="10883" hidden="1"/>
    <cellStyle name="Hipervínculo 386" xfId="8431" hidden="1"/>
    <cellStyle name="Hipervínculo 386" xfId="5450" hidden="1"/>
    <cellStyle name="Hipervínculo 386" xfId="3261" hidden="1"/>
    <cellStyle name="Hipervínculo 386" xfId="13262" hidden="1"/>
    <cellStyle name="Hipervínculo 386" xfId="18808" hidden="1"/>
    <cellStyle name="Hipervínculo 386" xfId="19563" hidden="1"/>
    <cellStyle name="Hipervínculo 386" xfId="20118" hidden="1"/>
    <cellStyle name="Hipervínculo 386" xfId="20670" hidden="1"/>
    <cellStyle name="Hipervínculo 386" xfId="21075" hidden="1"/>
    <cellStyle name="Hipervínculo 386" xfId="18373" hidden="1"/>
    <cellStyle name="Hipervínculo 386" xfId="15088" hidden="1"/>
    <cellStyle name="Hipervínculo 386" xfId="12905" hidden="1"/>
    <cellStyle name="Hipervínculo 386" xfId="8657" hidden="1"/>
    <cellStyle name="Hipervínculo 386" xfId="5193" hidden="1"/>
    <cellStyle name="Hipervínculo 386" xfId="17834" hidden="1"/>
    <cellStyle name="Hipervínculo 386" xfId="21359" hidden="1"/>
    <cellStyle name="Hipervínculo 386" xfId="21938" hidden="1"/>
    <cellStyle name="Hipervínculo 386" xfId="22343" hidden="1"/>
    <cellStyle name="Hipervínculo 386" xfId="22862" hidden="1"/>
    <cellStyle name="Hipervínculo 386" xfId="23267"/>
    <cellStyle name="Hipervínculo 387" xfId="2056" hidden="1"/>
    <cellStyle name="Hipervínculo 387" xfId="2857" hidden="1"/>
    <cellStyle name="Hipervínculo 387" xfId="4407" hidden="1"/>
    <cellStyle name="Hipervínculo 387" xfId="5180" hidden="1"/>
    <cellStyle name="Hipervínculo 387" xfId="6431" hidden="1"/>
    <cellStyle name="Hipervínculo 387" xfId="7367" hidden="1"/>
    <cellStyle name="Hipervínculo 387" xfId="9066" hidden="1"/>
    <cellStyle name="Hipervínculo 387" xfId="9975" hidden="1"/>
    <cellStyle name="Hipervínculo 387" xfId="11252" hidden="1"/>
    <cellStyle name="Hipervínculo 387" xfId="12130" hidden="1"/>
    <cellStyle name="Hipervínculo 387" xfId="13071" hidden="1"/>
    <cellStyle name="Hipervínculo 387" xfId="13869" hidden="1"/>
    <cellStyle name="Hipervínculo 387" xfId="9414" hidden="1"/>
    <cellStyle name="Hipervínculo 387" xfId="6973" hidden="1"/>
    <cellStyle name="Hipervínculo 387" xfId="5415" hidden="1"/>
    <cellStyle name="Hipervínculo 387" xfId="3473" hidden="1"/>
    <cellStyle name="Hipervínculo 387" xfId="2317" hidden="1"/>
    <cellStyle name="Hipervínculo 387" xfId="14213" hidden="1"/>
    <cellStyle name="Hipervínculo 387" xfId="15011" hidden="1"/>
    <cellStyle name="Hipervínculo 387" xfId="16124" hidden="1"/>
    <cellStyle name="Hipervínculo 387" xfId="16928" hidden="1"/>
    <cellStyle name="Hipervínculo 387" xfId="17680" hidden="1"/>
    <cellStyle name="Hipervínculo 387" xfId="18315" hidden="1"/>
    <cellStyle name="Hipervínculo 387" xfId="14477" hidden="1"/>
    <cellStyle name="Hipervínculo 387" xfId="10877" hidden="1"/>
    <cellStyle name="Hipervínculo 387" xfId="8427" hidden="1"/>
    <cellStyle name="Hipervínculo 387" xfId="5447" hidden="1"/>
    <cellStyle name="Hipervínculo 387" xfId="3259" hidden="1"/>
    <cellStyle name="Hipervínculo 387" xfId="10928" hidden="1"/>
    <cellStyle name="Hipervínculo 387" xfId="18810" hidden="1"/>
    <cellStyle name="Hipervínculo 387" xfId="19564" hidden="1"/>
    <cellStyle name="Hipervínculo 387" xfId="20120" hidden="1"/>
    <cellStyle name="Hipervínculo 387" xfId="20671" hidden="1"/>
    <cellStyle name="Hipervínculo 387" xfId="21076" hidden="1"/>
    <cellStyle name="Hipervínculo 387" xfId="18371" hidden="1"/>
    <cellStyle name="Hipervínculo 387" xfId="15086" hidden="1"/>
    <cellStyle name="Hipervínculo 387" xfId="12902" hidden="1"/>
    <cellStyle name="Hipervínculo 387" xfId="8646" hidden="1"/>
    <cellStyle name="Hipervínculo 387" xfId="5190" hidden="1"/>
    <cellStyle name="Hipervínculo 387" xfId="15865" hidden="1"/>
    <cellStyle name="Hipervínculo 387" xfId="21360" hidden="1"/>
    <cellStyle name="Hipervínculo 387" xfId="21939" hidden="1"/>
    <cellStyle name="Hipervínculo 387" xfId="22344" hidden="1"/>
    <cellStyle name="Hipervínculo 387" xfId="22863" hidden="1"/>
    <cellStyle name="Hipervínculo 387" xfId="23268"/>
    <cellStyle name="Hipervínculo 388" xfId="2058" hidden="1"/>
    <cellStyle name="Hipervínculo 388" xfId="2859" hidden="1"/>
    <cellStyle name="Hipervínculo 388" xfId="4409" hidden="1"/>
    <cellStyle name="Hipervínculo 388" xfId="5182" hidden="1"/>
    <cellStyle name="Hipervínculo 388" xfId="6433" hidden="1"/>
    <cellStyle name="Hipervínculo 388" xfId="7369" hidden="1"/>
    <cellStyle name="Hipervínculo 388" xfId="9068" hidden="1"/>
    <cellStyle name="Hipervínculo 388" xfId="9976" hidden="1"/>
    <cellStyle name="Hipervínculo 388" xfId="11253" hidden="1"/>
    <cellStyle name="Hipervínculo 388" xfId="12132" hidden="1"/>
    <cellStyle name="Hipervínculo 388" xfId="13072" hidden="1"/>
    <cellStyle name="Hipervínculo 388" xfId="13870" hidden="1"/>
    <cellStyle name="Hipervínculo 388" xfId="9410" hidden="1"/>
    <cellStyle name="Hipervínculo 388" xfId="6971" hidden="1"/>
    <cellStyle name="Hipervínculo 388" xfId="5414" hidden="1"/>
    <cellStyle name="Hipervínculo 388" xfId="3471" hidden="1"/>
    <cellStyle name="Hipervínculo 388" xfId="2314" hidden="1"/>
    <cellStyle name="Hipervínculo 388" xfId="14215" hidden="1"/>
    <cellStyle name="Hipervínculo 388" xfId="15012" hidden="1"/>
    <cellStyle name="Hipervínculo 388" xfId="16125" hidden="1"/>
    <cellStyle name="Hipervínculo 388" xfId="16929" hidden="1"/>
    <cellStyle name="Hipervínculo 388" xfId="17682" hidden="1"/>
    <cellStyle name="Hipervínculo 388" xfId="18317" hidden="1"/>
    <cellStyle name="Hipervínculo 388" xfId="14476" hidden="1"/>
    <cellStyle name="Hipervínculo 388" xfId="10871" hidden="1"/>
    <cellStyle name="Hipervínculo 388" xfId="8419" hidden="1"/>
    <cellStyle name="Hipervínculo 388" xfId="5443" hidden="1"/>
    <cellStyle name="Hipervínculo 388" xfId="3258" hidden="1"/>
    <cellStyle name="Hipervínculo 388" xfId="10936" hidden="1"/>
    <cellStyle name="Hipervínculo 388" xfId="18811" hidden="1"/>
    <cellStyle name="Hipervínculo 388" xfId="19565" hidden="1"/>
    <cellStyle name="Hipervínculo 388" xfId="20121" hidden="1"/>
    <cellStyle name="Hipervínculo 388" xfId="20672" hidden="1"/>
    <cellStyle name="Hipervínculo 388" xfId="21077" hidden="1"/>
    <cellStyle name="Hipervínculo 388" xfId="18370" hidden="1"/>
    <cellStyle name="Hipervínculo 388" xfId="15084" hidden="1"/>
    <cellStyle name="Hipervínculo 388" xfId="12898" hidden="1"/>
    <cellStyle name="Hipervínculo 388" xfId="8635" hidden="1"/>
    <cellStyle name="Hipervínculo 388" xfId="5187" hidden="1"/>
    <cellStyle name="Hipervínculo 388" xfId="15871" hidden="1"/>
    <cellStyle name="Hipervínculo 388" xfId="21361" hidden="1"/>
    <cellStyle name="Hipervínculo 388" xfId="21940" hidden="1"/>
    <cellStyle name="Hipervínculo 388" xfId="22345" hidden="1"/>
    <cellStyle name="Hipervínculo 388" xfId="22864" hidden="1"/>
    <cellStyle name="Hipervínculo 388" xfId="23269"/>
    <cellStyle name="Hipervínculo 389" xfId="2059" hidden="1"/>
    <cellStyle name="Hipervínculo 389" xfId="2860" hidden="1"/>
    <cellStyle name="Hipervínculo 389" xfId="4410" hidden="1"/>
    <cellStyle name="Hipervínculo 389" xfId="5183" hidden="1"/>
    <cellStyle name="Hipervínculo 389" xfId="6435" hidden="1"/>
    <cellStyle name="Hipervínculo 389" xfId="7370" hidden="1"/>
    <cellStyle name="Hipervínculo 389" xfId="9070" hidden="1"/>
    <cellStyle name="Hipervínculo 389" xfId="9978" hidden="1"/>
    <cellStyle name="Hipervínculo 389" xfId="11255" hidden="1"/>
    <cellStyle name="Hipervínculo 389" xfId="12133" hidden="1"/>
    <cellStyle name="Hipervínculo 389" xfId="13074" hidden="1"/>
    <cellStyle name="Hipervínculo 389" xfId="13871" hidden="1"/>
    <cellStyle name="Hipervínculo 389" xfId="9409" hidden="1"/>
    <cellStyle name="Hipervínculo 389" xfId="6969" hidden="1"/>
    <cellStyle name="Hipervínculo 389" xfId="5412" hidden="1"/>
    <cellStyle name="Hipervínculo 389" xfId="3470" hidden="1"/>
    <cellStyle name="Hipervínculo 389" xfId="2312" hidden="1"/>
    <cellStyle name="Hipervínculo 389" xfId="14217" hidden="1"/>
    <cellStyle name="Hipervínculo 389" xfId="15014" hidden="1"/>
    <cellStyle name="Hipervínculo 389" xfId="16126" hidden="1"/>
    <cellStyle name="Hipervínculo 389" xfId="16931" hidden="1"/>
    <cellStyle name="Hipervínculo 389" xfId="17683" hidden="1"/>
    <cellStyle name="Hipervínculo 389" xfId="18318" hidden="1"/>
    <cellStyle name="Hipervínculo 389" xfId="14474" hidden="1"/>
    <cellStyle name="Hipervínculo 389" xfId="10864" hidden="1"/>
    <cellStyle name="Hipervínculo 389" xfId="8416" hidden="1"/>
    <cellStyle name="Hipervínculo 389" xfId="5440" hidden="1"/>
    <cellStyle name="Hipervínculo 389" xfId="3256" hidden="1"/>
    <cellStyle name="Hipervínculo 389" xfId="10942" hidden="1"/>
    <cellStyle name="Hipervínculo 389" xfId="18813" hidden="1"/>
    <cellStyle name="Hipervínculo 389" xfId="19566" hidden="1"/>
    <cellStyle name="Hipervínculo 389" xfId="20122" hidden="1"/>
    <cellStyle name="Hipervínculo 389" xfId="20673" hidden="1"/>
    <cellStyle name="Hipervínculo 389" xfId="21078" hidden="1"/>
    <cellStyle name="Hipervínculo 389" xfId="18369" hidden="1"/>
    <cellStyle name="Hipervínculo 389" xfId="15082" hidden="1"/>
    <cellStyle name="Hipervínculo 389" xfId="12896" hidden="1"/>
    <cellStyle name="Hipervínculo 389" xfId="8624" hidden="1"/>
    <cellStyle name="Hipervínculo 389" xfId="5184" hidden="1"/>
    <cellStyle name="Hipervínculo 389" xfId="15877" hidden="1"/>
    <cellStyle name="Hipervínculo 389" xfId="21362" hidden="1"/>
    <cellStyle name="Hipervínculo 389" xfId="21941" hidden="1"/>
    <cellStyle name="Hipervínculo 389" xfId="22346" hidden="1"/>
    <cellStyle name="Hipervínculo 389" xfId="22865" hidden="1"/>
    <cellStyle name="Hipervínculo 389" xfId="23270"/>
    <cellStyle name="Hipervínculo 39" xfId="486" hidden="1"/>
    <cellStyle name="Hipervínculo 39" xfId="1492" hidden="1"/>
    <cellStyle name="Hipervínculo 39" xfId="1589" hidden="1"/>
    <cellStyle name="Hipervínculo 39" xfId="2373" hidden="1"/>
    <cellStyle name="Hipervínculo 39" xfId="3023" hidden="1"/>
    <cellStyle name="Hipervínculo 39" xfId="3713" hidden="1"/>
    <cellStyle name="Hipervínculo 39" xfId="3841" hidden="1"/>
    <cellStyle name="Hipervínculo 39" xfId="4809" hidden="1"/>
    <cellStyle name="Hipervínculo 39" xfId="3208" hidden="1"/>
    <cellStyle name="Hipervínculo 39" xfId="5755" hidden="1"/>
    <cellStyle name="Hipervínculo 39" xfId="5881" hidden="1"/>
    <cellStyle name="Hipervínculo 39" xfId="6876" hidden="1"/>
    <cellStyle name="Hipervínculo 39" xfId="7681" hidden="1"/>
    <cellStyle name="Hipervínculo 39" xfId="8382" hidden="1"/>
    <cellStyle name="Hipervínculo 39" xfId="8506" hidden="1"/>
    <cellStyle name="Hipervínculo 39" xfId="9504" hidden="1"/>
    <cellStyle name="Hipervínculo 39" xfId="8011" hidden="1"/>
    <cellStyle name="Hipervínculo 39" xfId="10575" hidden="1"/>
    <cellStyle name="Hipervínculo 39" xfId="10702" hidden="1"/>
    <cellStyle name="Hipervínculo 39" xfId="11654" hidden="1"/>
    <cellStyle name="Hipervínculo 39" xfId="10179" hidden="1"/>
    <cellStyle name="Hipervínculo 39" xfId="12552" hidden="1"/>
    <cellStyle name="Hipervínculo 39" xfId="12648" hidden="1"/>
    <cellStyle name="Hipervínculo 39" xfId="13476" hidden="1"/>
    <cellStyle name="Hipervínculo 39" xfId="11900" hidden="1"/>
    <cellStyle name="Hipervínculo 39" xfId="11712" hidden="1"/>
    <cellStyle name="Hipervínculo 39" xfId="10165" hidden="1"/>
    <cellStyle name="Hipervínculo 39" xfId="9007" hidden="1"/>
    <cellStyle name="Hipervínculo 39" xfId="7927" hidden="1"/>
    <cellStyle name="Hipervínculo 39" xfId="7795" hidden="1"/>
    <cellStyle name="Hipervínculo 39" xfId="6271" hidden="1"/>
    <cellStyle name="Hipervínculo 39" xfId="8512" hidden="1"/>
    <cellStyle name="Hipervínculo 39" xfId="4703" hidden="1"/>
    <cellStyle name="Hipervínculo 39" xfId="4579" hidden="1"/>
    <cellStyle name="Hipervínculo 39" xfId="2972" hidden="1"/>
    <cellStyle name="Hipervínculo 39" xfId="1863" hidden="1"/>
    <cellStyle name="Hipervínculo 39" xfId="759" hidden="1"/>
    <cellStyle name="Hipervínculo 39" xfId="639" hidden="1"/>
    <cellStyle name="Hipervínculo 39" xfId="14540" hidden="1"/>
    <cellStyle name="Hipervínculo 39" xfId="1291" hidden="1"/>
    <cellStyle name="Hipervínculo 39" xfId="15537" hidden="1"/>
    <cellStyle name="Hipervínculo 39" xfId="15661" hidden="1"/>
    <cellStyle name="Hipervínculo 39" xfId="16456" hidden="1"/>
    <cellStyle name="Hipervínculo 39" xfId="15193" hidden="1"/>
    <cellStyle name="Hipervínculo 39" xfId="17160" hidden="1"/>
    <cellStyle name="Hipervínculo 39" xfId="17260" hidden="1"/>
    <cellStyle name="Hipervínculo 39" xfId="17999" hidden="1"/>
    <cellStyle name="Hipervínculo 39" xfId="16703" hidden="1"/>
    <cellStyle name="Hipervínculo 39" xfId="16502" hidden="1"/>
    <cellStyle name="Hipervínculo 39" xfId="15188" hidden="1"/>
    <cellStyle name="Hipervínculo 39" xfId="14168" hidden="1"/>
    <cellStyle name="Hipervínculo 39" xfId="12408" hidden="1"/>
    <cellStyle name="Hipervínculo 39" xfId="12318" hidden="1"/>
    <cellStyle name="Hipervínculo 39" xfId="9814" hidden="1"/>
    <cellStyle name="Hipervínculo 39" xfId="13686" hidden="1"/>
    <cellStyle name="Hipervínculo 39" xfId="7396" hidden="1"/>
    <cellStyle name="Hipervínculo 39" xfId="6952" hidden="1"/>
    <cellStyle name="Hipervínculo 39" xfId="4827" hidden="1"/>
    <cellStyle name="Hipervínculo 39" xfId="2584" hidden="1"/>
    <cellStyle name="Hipervínculo 39" xfId="992" hidden="1"/>
    <cellStyle name="Hipervínculo 39" xfId="847" hidden="1"/>
    <cellStyle name="Hipervínculo 39" xfId="18432" hidden="1"/>
    <cellStyle name="Hipervínculo 39" xfId="1974" hidden="1"/>
    <cellStyle name="Hipervínculo 39" xfId="19142" hidden="1"/>
    <cellStyle name="Hipervínculo 39" xfId="19260" hidden="1"/>
    <cellStyle name="Hipervínculo 39" xfId="19753" hidden="1"/>
    <cellStyle name="Hipervínculo 39" xfId="18924" hidden="1"/>
    <cellStyle name="Hipervínculo 39" xfId="20282" hidden="1"/>
    <cellStyle name="Hipervínculo 39" xfId="20367" hidden="1"/>
    <cellStyle name="Hipervínculo 39" xfId="20860" hidden="1"/>
    <cellStyle name="Hipervínculo 39" xfId="19934" hidden="1"/>
    <cellStyle name="Hipervínculo 39" xfId="19766" hidden="1"/>
    <cellStyle name="Hipervínculo 39" xfId="18922" hidden="1"/>
    <cellStyle name="Hipervínculo 39" xfId="17663" hidden="1"/>
    <cellStyle name="Hipervínculo 39" xfId="16618" hidden="1"/>
    <cellStyle name="Hipervínculo 39" xfId="16346" hidden="1"/>
    <cellStyle name="Hipervínculo 39" xfId="13966" hidden="1"/>
    <cellStyle name="Hipervínculo 39" xfId="17293" hidden="1"/>
    <cellStyle name="Hipervínculo 39" xfId="11348" hidden="1"/>
    <cellStyle name="Hipervínculo 39" xfId="10812" hidden="1"/>
    <cellStyle name="Hipervínculo 39" xfId="7674" hidden="1"/>
    <cellStyle name="Hipervínculo 39" xfId="3926" hidden="1"/>
    <cellStyle name="Hipervínculo 39" xfId="1280" hidden="1"/>
    <cellStyle name="Hipervínculo 39" xfId="1096" hidden="1"/>
    <cellStyle name="Hipervínculo 39" xfId="21144" hidden="1"/>
    <cellStyle name="Hipervínculo 39" xfId="2881" hidden="1"/>
    <cellStyle name="Hipervínculo 39" xfId="21550" hidden="1"/>
    <cellStyle name="Hipervínculo 39" xfId="21635" hidden="1"/>
    <cellStyle name="Hipervínculo 39" xfId="22128" hidden="1"/>
    <cellStyle name="Hipervínculo 39" xfId="21450" hidden="1"/>
    <cellStyle name="Hipervínculo 39" xfId="22474" hidden="1"/>
    <cellStyle name="Hipervínculo 39" xfId="22559" hidden="1"/>
    <cellStyle name="Hipervínculo 39" xfId="23052"/>
    <cellStyle name="Hipervínculo 390" xfId="2060" hidden="1"/>
    <cellStyle name="Hipervínculo 390" xfId="2862" hidden="1"/>
    <cellStyle name="Hipervínculo 390" xfId="4412" hidden="1"/>
    <cellStyle name="Hipervínculo 390" xfId="5185" hidden="1"/>
    <cellStyle name="Hipervínculo 390" xfId="6437" hidden="1"/>
    <cellStyle name="Hipervínculo 390" xfId="7372" hidden="1"/>
    <cellStyle name="Hipervínculo 390" xfId="9072" hidden="1"/>
    <cellStyle name="Hipervínculo 390" xfId="9980" hidden="1"/>
    <cellStyle name="Hipervínculo 390" xfId="11257" hidden="1"/>
    <cellStyle name="Hipervínculo 390" xfId="12135" hidden="1"/>
    <cellStyle name="Hipervínculo 390" xfId="13076" hidden="1"/>
    <cellStyle name="Hipervínculo 390" xfId="13872" hidden="1"/>
    <cellStyle name="Hipervínculo 390" xfId="9407" hidden="1"/>
    <cellStyle name="Hipervínculo 390" xfId="6967" hidden="1"/>
    <cellStyle name="Hipervínculo 390" xfId="5410" hidden="1"/>
    <cellStyle name="Hipervínculo 390" xfId="3468" hidden="1"/>
    <cellStyle name="Hipervínculo 390" xfId="2309" hidden="1"/>
    <cellStyle name="Hipervínculo 390" xfId="14219" hidden="1"/>
    <cellStyle name="Hipervínculo 390" xfId="15016" hidden="1"/>
    <cellStyle name="Hipervínculo 390" xfId="16128" hidden="1"/>
    <cellStyle name="Hipervínculo 390" xfId="16932" hidden="1"/>
    <cellStyle name="Hipervínculo 390" xfId="17685" hidden="1"/>
    <cellStyle name="Hipervínculo 390" xfId="18320" hidden="1"/>
    <cellStyle name="Hipervínculo 390" xfId="14472" hidden="1"/>
    <cellStyle name="Hipervínculo 390" xfId="10857" hidden="1"/>
    <cellStyle name="Hipervínculo 390" xfId="8404" hidden="1"/>
    <cellStyle name="Hipervínculo 390" xfId="5437" hidden="1"/>
    <cellStyle name="Hipervínculo 390" xfId="3254" hidden="1"/>
    <cellStyle name="Hipervínculo 390" xfId="10950" hidden="1"/>
    <cellStyle name="Hipervínculo 390" xfId="18814" hidden="1"/>
    <cellStyle name="Hipervínculo 390" xfId="19567" hidden="1"/>
    <cellStyle name="Hipervínculo 390" xfId="20123" hidden="1"/>
    <cellStyle name="Hipervínculo 390" xfId="20674" hidden="1"/>
    <cellStyle name="Hipervínculo 390" xfId="21079" hidden="1"/>
    <cellStyle name="Hipervínculo 390" xfId="18310" hidden="1"/>
    <cellStyle name="Hipervínculo 390" xfId="15081" hidden="1"/>
    <cellStyle name="Hipervínculo 390" xfId="12893" hidden="1"/>
    <cellStyle name="Hipervínculo 390" xfId="8613" hidden="1"/>
    <cellStyle name="Hipervínculo 390" xfId="5181" hidden="1"/>
    <cellStyle name="Hipervínculo 390" xfId="15883" hidden="1"/>
    <cellStyle name="Hipervínculo 390" xfId="21363" hidden="1"/>
    <cellStyle name="Hipervínculo 390" xfId="21942" hidden="1"/>
    <cellStyle name="Hipervínculo 390" xfId="22347" hidden="1"/>
    <cellStyle name="Hipervínculo 390" xfId="22866" hidden="1"/>
    <cellStyle name="Hipervínculo 390" xfId="23271"/>
    <cellStyle name="Hipervínculo 391" xfId="2062" hidden="1"/>
    <cellStyle name="Hipervínculo 391" xfId="2864" hidden="1"/>
    <cellStyle name="Hipervínculo 391" xfId="4413" hidden="1"/>
    <cellStyle name="Hipervínculo 391" xfId="5186" hidden="1"/>
    <cellStyle name="Hipervínculo 391" xfId="6438" hidden="1"/>
    <cellStyle name="Hipervínculo 391" xfId="7374" hidden="1"/>
    <cellStyle name="Hipervínculo 391" xfId="9074" hidden="1"/>
    <cellStyle name="Hipervínculo 391" xfId="9982" hidden="1"/>
    <cellStyle name="Hipervínculo 391" xfId="11259" hidden="1"/>
    <cellStyle name="Hipervínculo 391" xfId="12137" hidden="1"/>
    <cellStyle name="Hipervínculo 391" xfId="13077" hidden="1"/>
    <cellStyle name="Hipervínculo 391" xfId="13874" hidden="1"/>
    <cellStyle name="Hipervínculo 391" xfId="9403" hidden="1"/>
    <cellStyle name="Hipervínculo 391" xfId="6965" hidden="1"/>
    <cellStyle name="Hipervínculo 391" xfId="5408" hidden="1"/>
    <cellStyle name="Hipervínculo 391" xfId="3467" hidden="1"/>
    <cellStyle name="Hipervínculo 391" xfId="2307" hidden="1"/>
    <cellStyle name="Hipervínculo 391" xfId="14220" hidden="1"/>
    <cellStyle name="Hipervínculo 391" xfId="15017" hidden="1"/>
    <cellStyle name="Hipervínculo 391" xfId="16130" hidden="1"/>
    <cellStyle name="Hipervínculo 391" xfId="16933" hidden="1"/>
    <cellStyle name="Hipervínculo 391" xfId="17686" hidden="1"/>
    <cellStyle name="Hipervínculo 391" xfId="18322" hidden="1"/>
    <cellStyle name="Hipervínculo 391" xfId="14470" hidden="1"/>
    <cellStyle name="Hipervínculo 391" xfId="10851" hidden="1"/>
    <cellStyle name="Hipervínculo 391" xfId="8399" hidden="1"/>
    <cellStyle name="Hipervínculo 391" xfId="5434" hidden="1"/>
    <cellStyle name="Hipervínculo 391" xfId="3251" hidden="1"/>
    <cellStyle name="Hipervínculo 391" xfId="10957" hidden="1"/>
    <cellStyle name="Hipervínculo 391" xfId="18815" hidden="1"/>
    <cellStyle name="Hipervínculo 391" xfId="19568" hidden="1"/>
    <cellStyle name="Hipervínculo 391" xfId="20124" hidden="1"/>
    <cellStyle name="Hipervínculo 391" xfId="20675" hidden="1"/>
    <cellStyle name="Hipervínculo 391" xfId="21080" hidden="1"/>
    <cellStyle name="Hipervínculo 391" xfId="18304" hidden="1"/>
    <cellStyle name="Hipervínculo 391" xfId="15080" hidden="1"/>
    <cellStyle name="Hipervínculo 391" xfId="12890" hidden="1"/>
    <cellStyle name="Hipervínculo 391" xfId="8604" hidden="1"/>
    <cellStyle name="Hipervínculo 391" xfId="5178" hidden="1"/>
    <cellStyle name="Hipervínculo 391" xfId="15888" hidden="1"/>
    <cellStyle name="Hipervínculo 391" xfId="21364" hidden="1"/>
    <cellStyle name="Hipervínculo 391" xfId="21943" hidden="1"/>
    <cellStyle name="Hipervínculo 391" xfId="22348" hidden="1"/>
    <cellStyle name="Hipervínculo 391" xfId="22867" hidden="1"/>
    <cellStyle name="Hipervínculo 391" xfId="23272"/>
    <cellStyle name="Hipervínculo 392" xfId="2063" hidden="1"/>
    <cellStyle name="Hipervínculo 392" xfId="2866" hidden="1"/>
    <cellStyle name="Hipervínculo 392" xfId="4415" hidden="1"/>
    <cellStyle name="Hipervínculo 392" xfId="5188" hidden="1"/>
    <cellStyle name="Hipervínculo 392" xfId="6440" hidden="1"/>
    <cellStyle name="Hipervínculo 392" xfId="7376" hidden="1"/>
    <cellStyle name="Hipervínculo 392" xfId="9076" hidden="1"/>
    <cellStyle name="Hipervínculo 392" xfId="9984" hidden="1"/>
    <cellStyle name="Hipervínculo 392" xfId="11260" hidden="1"/>
    <cellStyle name="Hipervínculo 392" xfId="12139" hidden="1"/>
    <cellStyle name="Hipervínculo 392" xfId="13078" hidden="1"/>
    <cellStyle name="Hipervínculo 392" xfId="13876" hidden="1"/>
    <cellStyle name="Hipervínculo 392" xfId="9401" hidden="1"/>
    <cellStyle name="Hipervínculo 392" xfId="6964" hidden="1"/>
    <cellStyle name="Hipervínculo 392" xfId="5407" hidden="1"/>
    <cellStyle name="Hipervínculo 392" xfId="3465" hidden="1"/>
    <cellStyle name="Hipervínculo 392" xfId="2304" hidden="1"/>
    <cellStyle name="Hipervínculo 392" xfId="14222" hidden="1"/>
    <cellStyle name="Hipervínculo 392" xfId="15019" hidden="1"/>
    <cellStyle name="Hipervínculo 392" xfId="16131" hidden="1"/>
    <cellStyle name="Hipervínculo 392" xfId="16935" hidden="1"/>
    <cellStyle name="Hipervínculo 392" xfId="17688" hidden="1"/>
    <cellStyle name="Hipervínculo 392" xfId="18323" hidden="1"/>
    <cellStyle name="Hipervínculo 392" xfId="14468" hidden="1"/>
    <cellStyle name="Hipervínculo 392" xfId="10844" hidden="1"/>
    <cellStyle name="Hipervínculo 392" xfId="8390" hidden="1"/>
    <cellStyle name="Hipervínculo 392" xfId="5430" hidden="1"/>
    <cellStyle name="Hipervínculo 392" xfId="3250" hidden="1"/>
    <cellStyle name="Hipervínculo 392" xfId="10961" hidden="1"/>
    <cellStyle name="Hipervínculo 392" xfId="18816" hidden="1"/>
    <cellStyle name="Hipervínculo 392" xfId="19569" hidden="1"/>
    <cellStyle name="Hipervínculo 392" xfId="20125" hidden="1"/>
    <cellStyle name="Hipervínculo 392" xfId="20676" hidden="1"/>
    <cellStyle name="Hipervínculo 392" xfId="21081" hidden="1"/>
    <cellStyle name="Hipervínculo 392" xfId="18301" hidden="1"/>
    <cellStyle name="Hipervínculo 392" xfId="15078" hidden="1"/>
    <cellStyle name="Hipervínculo 392" xfId="12887" hidden="1"/>
    <cellStyle name="Hipervínculo 392" xfId="8597" hidden="1"/>
    <cellStyle name="Hipervínculo 392" xfId="5175" hidden="1"/>
    <cellStyle name="Hipervínculo 392" xfId="15892" hidden="1"/>
    <cellStyle name="Hipervínculo 392" xfId="21365" hidden="1"/>
    <cellStyle name="Hipervínculo 392" xfId="21944" hidden="1"/>
    <cellStyle name="Hipervínculo 392" xfId="22349" hidden="1"/>
    <cellStyle name="Hipervínculo 392" xfId="22868" hidden="1"/>
    <cellStyle name="Hipervínculo 392" xfId="23273"/>
    <cellStyle name="Hipervínculo 393" xfId="2064" hidden="1"/>
    <cellStyle name="Hipervínculo 393" xfId="2867" hidden="1"/>
    <cellStyle name="Hipervínculo 393" xfId="4417" hidden="1"/>
    <cellStyle name="Hipervínculo 393" xfId="5189" hidden="1"/>
    <cellStyle name="Hipervínculo 393" xfId="6442" hidden="1"/>
    <cellStyle name="Hipervínculo 393" xfId="7378" hidden="1"/>
    <cellStyle name="Hipervínculo 393" xfId="9078" hidden="1"/>
    <cellStyle name="Hipervínculo 393" xfId="9986" hidden="1"/>
    <cellStyle name="Hipervínculo 393" xfId="11262" hidden="1"/>
    <cellStyle name="Hipervínculo 393" xfId="12140" hidden="1"/>
    <cellStyle name="Hipervínculo 393" xfId="13080" hidden="1"/>
    <cellStyle name="Hipervínculo 393" xfId="13878" hidden="1"/>
    <cellStyle name="Hipervínculo 393" xfId="9399" hidden="1"/>
    <cellStyle name="Hipervínculo 393" xfId="6963" hidden="1"/>
    <cellStyle name="Hipervínculo 393" xfId="5405" hidden="1"/>
    <cellStyle name="Hipervínculo 393" xfId="3463" hidden="1"/>
    <cellStyle name="Hipervínculo 393" xfId="2301" hidden="1"/>
    <cellStyle name="Hipervínculo 393" xfId="14224" hidden="1"/>
    <cellStyle name="Hipervínculo 393" xfId="15020" hidden="1"/>
    <cellStyle name="Hipervínculo 393" xfId="16133" hidden="1"/>
    <cellStyle name="Hipervínculo 393" xfId="16937" hidden="1"/>
    <cellStyle name="Hipervínculo 393" xfId="17690" hidden="1"/>
    <cellStyle name="Hipervínculo 393" xfId="18325" hidden="1"/>
    <cellStyle name="Hipervínculo 393" xfId="14467" hidden="1"/>
    <cellStyle name="Hipervínculo 393" xfId="10838" hidden="1"/>
    <cellStyle name="Hipervínculo 393" xfId="8379" hidden="1"/>
    <cellStyle name="Hipervínculo 393" xfId="5427" hidden="1"/>
    <cellStyle name="Hipervínculo 393" xfId="3246" hidden="1"/>
    <cellStyle name="Hipervínculo 393" xfId="10968" hidden="1"/>
    <cellStyle name="Hipervínculo 393" xfId="18817" hidden="1"/>
    <cellStyle name="Hipervínculo 393" xfId="19570" hidden="1"/>
    <cellStyle name="Hipervínculo 393" xfId="20127" hidden="1"/>
    <cellStyle name="Hipervínculo 393" xfId="20677" hidden="1"/>
    <cellStyle name="Hipervínculo 393" xfId="21082" hidden="1"/>
    <cellStyle name="Hipervínculo 393" xfId="18298" hidden="1"/>
    <cellStyle name="Hipervínculo 393" xfId="15076" hidden="1"/>
    <cellStyle name="Hipervínculo 393" xfId="12883" hidden="1"/>
    <cellStyle name="Hipervínculo 393" xfId="8588" hidden="1"/>
    <cellStyle name="Hipervínculo 393" xfId="5172" hidden="1"/>
    <cellStyle name="Hipervínculo 393" xfId="15898" hidden="1"/>
    <cellStyle name="Hipervínculo 393" xfId="21366" hidden="1"/>
    <cellStyle name="Hipervínculo 393" xfId="21945" hidden="1"/>
    <cellStyle name="Hipervínculo 393" xfId="22350" hidden="1"/>
    <cellStyle name="Hipervínculo 393" xfId="22869" hidden="1"/>
    <cellStyle name="Hipervínculo 393" xfId="23274"/>
    <cellStyle name="Hipervínculo 394" xfId="2066" hidden="1"/>
    <cellStyle name="Hipervínculo 394" xfId="2869" hidden="1"/>
    <cellStyle name="Hipervínculo 394" xfId="4419" hidden="1"/>
    <cellStyle name="Hipervínculo 394" xfId="5191" hidden="1"/>
    <cellStyle name="Hipervínculo 394" xfId="6444" hidden="1"/>
    <cellStyle name="Hipervínculo 394" xfId="7380" hidden="1"/>
    <cellStyle name="Hipervínculo 394" xfId="9080" hidden="1"/>
    <cellStyle name="Hipervínculo 394" xfId="9988" hidden="1"/>
    <cellStyle name="Hipervínculo 394" xfId="11264" hidden="1"/>
    <cellStyle name="Hipervínculo 394" xfId="12142" hidden="1"/>
    <cellStyle name="Hipervínculo 394" xfId="13081" hidden="1"/>
    <cellStyle name="Hipervínculo 394" xfId="13879" hidden="1"/>
    <cellStyle name="Hipervínculo 394" xfId="9397" hidden="1"/>
    <cellStyle name="Hipervínculo 394" xfId="6961" hidden="1"/>
    <cellStyle name="Hipervínculo 394" xfId="5403" hidden="1"/>
    <cellStyle name="Hipervínculo 394" xfId="3461" hidden="1"/>
    <cellStyle name="Hipervínculo 394" xfId="2300" hidden="1"/>
    <cellStyle name="Hipervínculo 394" xfId="14225" hidden="1"/>
    <cellStyle name="Hipervínculo 394" xfId="15022" hidden="1"/>
    <cellStyle name="Hipervínculo 394" xfId="16135" hidden="1"/>
    <cellStyle name="Hipervínculo 394" xfId="16938" hidden="1"/>
    <cellStyle name="Hipervínculo 394" xfId="17691" hidden="1"/>
    <cellStyle name="Hipervínculo 394" xfId="18326" hidden="1"/>
    <cellStyle name="Hipervínculo 394" xfId="14465" hidden="1"/>
    <cellStyle name="Hipervínculo 394" xfId="10830" hidden="1"/>
    <cellStyle name="Hipervínculo 394" xfId="8371" hidden="1"/>
    <cellStyle name="Hipervínculo 394" xfId="5423" hidden="1"/>
    <cellStyle name="Hipervínculo 394" xfId="3243" hidden="1"/>
    <cellStyle name="Hipervínculo 394" xfId="10975" hidden="1"/>
    <cellStyle name="Hipervínculo 394" xfId="18818" hidden="1"/>
    <cellStyle name="Hipervínculo 394" xfId="19571" hidden="1"/>
    <cellStyle name="Hipervínculo 394" xfId="20128" hidden="1"/>
    <cellStyle name="Hipervínculo 394" xfId="20678" hidden="1"/>
    <cellStyle name="Hipervínculo 394" xfId="21083" hidden="1"/>
    <cellStyle name="Hipervínculo 394" xfId="18295" hidden="1"/>
    <cellStyle name="Hipervínculo 394" xfId="15075" hidden="1"/>
    <cellStyle name="Hipervínculo 394" xfId="12880" hidden="1"/>
    <cellStyle name="Hipervínculo 394" xfId="8577" hidden="1"/>
    <cellStyle name="Hipervínculo 394" xfId="5169" hidden="1"/>
    <cellStyle name="Hipervínculo 394" xfId="15904" hidden="1"/>
    <cellStyle name="Hipervínculo 394" xfId="21367" hidden="1"/>
    <cellStyle name="Hipervínculo 394" xfId="21946" hidden="1"/>
    <cellStyle name="Hipervínculo 394" xfId="22351" hidden="1"/>
    <cellStyle name="Hipervínculo 394" xfId="22870" hidden="1"/>
    <cellStyle name="Hipervínculo 394" xfId="23275"/>
    <cellStyle name="Hipervínculo 395" xfId="2067" hidden="1"/>
    <cellStyle name="Hipervínculo 395" xfId="2870" hidden="1"/>
    <cellStyle name="Hipervínculo 395" xfId="4421" hidden="1"/>
    <cellStyle name="Hipervínculo 395" xfId="5192" hidden="1"/>
    <cellStyle name="Hipervínculo 395" xfId="6446" hidden="1"/>
    <cellStyle name="Hipervínculo 395" xfId="7382" hidden="1"/>
    <cellStyle name="Hipervínculo 395" xfId="9082" hidden="1"/>
    <cellStyle name="Hipervínculo 395" xfId="9990" hidden="1"/>
    <cellStyle name="Hipervínculo 395" xfId="11266" hidden="1"/>
    <cellStyle name="Hipervínculo 395" xfId="12143" hidden="1"/>
    <cellStyle name="Hipervínculo 395" xfId="13083" hidden="1"/>
    <cellStyle name="Hipervínculo 395" xfId="13880" hidden="1"/>
    <cellStyle name="Hipervínculo 395" xfId="9396" hidden="1"/>
    <cellStyle name="Hipervínculo 395" xfId="6959" hidden="1"/>
    <cellStyle name="Hipervínculo 395" xfId="5401" hidden="1"/>
    <cellStyle name="Hipervínculo 395" xfId="3459" hidden="1"/>
    <cellStyle name="Hipervínculo 395" xfId="2297" hidden="1"/>
    <cellStyle name="Hipervínculo 395" xfId="14227" hidden="1"/>
    <cellStyle name="Hipervínculo 395" xfId="15023" hidden="1"/>
    <cellStyle name="Hipervínculo 395" xfId="16136" hidden="1"/>
    <cellStyle name="Hipervínculo 395" xfId="16940" hidden="1"/>
    <cellStyle name="Hipervínculo 395" xfId="17693" hidden="1"/>
    <cellStyle name="Hipervínculo 395" xfId="18327" hidden="1"/>
    <cellStyle name="Hipervínculo 395" xfId="14463" hidden="1"/>
    <cellStyle name="Hipervínculo 395" xfId="10822" hidden="1"/>
    <cellStyle name="Hipervínculo 395" xfId="8362" hidden="1"/>
    <cellStyle name="Hipervínculo 395" xfId="5420" hidden="1"/>
    <cellStyle name="Hipervínculo 395" xfId="3239" hidden="1"/>
    <cellStyle name="Hipervínculo 395" xfId="10983" hidden="1"/>
    <cellStyle name="Hipervínculo 395" xfId="18819" hidden="1"/>
    <cellStyle name="Hipervínculo 395" xfId="19572" hidden="1"/>
    <cellStyle name="Hipervínculo 395" xfId="20130" hidden="1"/>
    <cellStyle name="Hipervínculo 395" xfId="20679" hidden="1"/>
    <cellStyle name="Hipervínculo 395" xfId="21084" hidden="1"/>
    <cellStyle name="Hipervínculo 395" xfId="18292" hidden="1"/>
    <cellStyle name="Hipervínculo 395" xfId="15072" hidden="1"/>
    <cellStyle name="Hipervínculo 395" xfId="12877" hidden="1"/>
    <cellStyle name="Hipervínculo 395" xfId="8566" hidden="1"/>
    <cellStyle name="Hipervínculo 395" xfId="5166" hidden="1"/>
    <cellStyle name="Hipervínculo 395" xfId="15909" hidden="1"/>
    <cellStyle name="Hipervínculo 395" xfId="21368" hidden="1"/>
    <cellStyle name="Hipervínculo 395" xfId="21947" hidden="1"/>
    <cellStyle name="Hipervínculo 395" xfId="22352" hidden="1"/>
    <cellStyle name="Hipervínculo 395" xfId="22871" hidden="1"/>
    <cellStyle name="Hipervínculo 395" xfId="23276"/>
    <cellStyle name="Hipervínculo 396" xfId="2068" hidden="1"/>
    <cellStyle name="Hipervínculo 396" xfId="2872" hidden="1"/>
    <cellStyle name="Hipervínculo 396" xfId="4423" hidden="1"/>
    <cellStyle name="Hipervínculo 396" xfId="5194" hidden="1"/>
    <cellStyle name="Hipervínculo 396" xfId="6447" hidden="1"/>
    <cellStyle name="Hipervínculo 396" xfId="7384" hidden="1"/>
    <cellStyle name="Hipervínculo 396" xfId="9084" hidden="1"/>
    <cellStyle name="Hipervínculo 396" xfId="9992" hidden="1"/>
    <cellStyle name="Hipervínculo 396" xfId="11268" hidden="1"/>
    <cellStyle name="Hipervínculo 396" xfId="12145" hidden="1"/>
    <cellStyle name="Hipervínculo 396" xfId="13085" hidden="1"/>
    <cellStyle name="Hipervínculo 396" xfId="13882" hidden="1"/>
    <cellStyle name="Hipervínculo 396" xfId="9393" hidden="1"/>
    <cellStyle name="Hipervínculo 396" xfId="6957" hidden="1"/>
    <cellStyle name="Hipervínculo 396" xfId="5400" hidden="1"/>
    <cellStyle name="Hipervínculo 396" xfId="3457" hidden="1"/>
    <cellStyle name="Hipervínculo 396" xfId="2294" hidden="1"/>
    <cellStyle name="Hipervínculo 396" xfId="14229" hidden="1"/>
    <cellStyle name="Hipervínculo 396" xfId="15025" hidden="1"/>
    <cellStyle name="Hipervínculo 396" xfId="16137" hidden="1"/>
    <cellStyle name="Hipervínculo 396" xfId="16941" hidden="1"/>
    <cellStyle name="Hipervínculo 396" xfId="17694" hidden="1"/>
    <cellStyle name="Hipervínculo 396" xfId="18328" hidden="1"/>
    <cellStyle name="Hipervínculo 396" xfId="14462" hidden="1"/>
    <cellStyle name="Hipervínculo 396" xfId="10814" hidden="1"/>
    <cellStyle name="Hipervínculo 396" xfId="8349" hidden="1"/>
    <cellStyle name="Hipervínculo 396" xfId="5416" hidden="1"/>
    <cellStyle name="Hipervínculo 396" xfId="3236" hidden="1"/>
    <cellStyle name="Hipervínculo 396" xfId="10991" hidden="1"/>
    <cellStyle name="Hipervínculo 396" xfId="18820" hidden="1"/>
    <cellStyle name="Hipervínculo 396" xfId="19573" hidden="1"/>
    <cellStyle name="Hipervínculo 396" xfId="20131" hidden="1"/>
    <cellStyle name="Hipervínculo 396" xfId="20680" hidden="1"/>
    <cellStyle name="Hipervínculo 396" xfId="21085" hidden="1"/>
    <cellStyle name="Hipervínculo 396" xfId="18289" hidden="1"/>
    <cellStyle name="Hipervínculo 396" xfId="15063" hidden="1"/>
    <cellStyle name="Hipervínculo 396" xfId="12874" hidden="1"/>
    <cellStyle name="Hipervínculo 396" xfId="8555" hidden="1"/>
    <cellStyle name="Hipervínculo 396" xfId="5163" hidden="1"/>
    <cellStyle name="Hipervínculo 396" xfId="15915" hidden="1"/>
    <cellStyle name="Hipervínculo 396" xfId="21369" hidden="1"/>
    <cellStyle name="Hipervínculo 396" xfId="21948" hidden="1"/>
    <cellStyle name="Hipervínculo 396" xfId="22353" hidden="1"/>
    <cellStyle name="Hipervínculo 396" xfId="22872" hidden="1"/>
    <cellStyle name="Hipervínculo 396" xfId="23277"/>
    <cellStyle name="Hipervínculo 397" xfId="2070" hidden="1"/>
    <cellStyle name="Hipervínculo 397" xfId="2874" hidden="1"/>
    <cellStyle name="Hipervínculo 397" xfId="4425" hidden="1"/>
    <cellStyle name="Hipervínculo 397" xfId="5195" hidden="1"/>
    <cellStyle name="Hipervínculo 397" xfId="6449" hidden="1"/>
    <cellStyle name="Hipervínculo 397" xfId="7386" hidden="1"/>
    <cellStyle name="Hipervínculo 397" xfId="9086" hidden="1"/>
    <cellStyle name="Hipervínculo 397" xfId="9994" hidden="1"/>
    <cellStyle name="Hipervínculo 397" xfId="11269" hidden="1"/>
    <cellStyle name="Hipervínculo 397" xfId="12146" hidden="1"/>
    <cellStyle name="Hipervínculo 397" xfId="13086" hidden="1"/>
    <cellStyle name="Hipervínculo 397" xfId="13884" hidden="1"/>
    <cellStyle name="Hipervínculo 397" xfId="9390" hidden="1"/>
    <cellStyle name="Hipervínculo 397" xfId="6955" hidden="1"/>
    <cellStyle name="Hipervínculo 397" xfId="5398" hidden="1"/>
    <cellStyle name="Hipervínculo 397" xfId="3455" hidden="1"/>
    <cellStyle name="Hipervínculo 397" xfId="2291" hidden="1"/>
    <cellStyle name="Hipervínculo 397" xfId="14231" hidden="1"/>
    <cellStyle name="Hipervínculo 397" xfId="15027" hidden="1"/>
    <cellStyle name="Hipervínculo 397" xfId="16139" hidden="1"/>
    <cellStyle name="Hipervínculo 397" xfId="16942" hidden="1"/>
    <cellStyle name="Hipervínculo 397" xfId="17696" hidden="1"/>
    <cellStyle name="Hipervínculo 397" xfId="18329" hidden="1"/>
    <cellStyle name="Hipervínculo 397" xfId="14460" hidden="1"/>
    <cellStyle name="Hipervínculo 397" xfId="10806" hidden="1"/>
    <cellStyle name="Hipervínculo 397" xfId="8335" hidden="1"/>
    <cellStyle name="Hipervínculo 397" xfId="5413" hidden="1"/>
    <cellStyle name="Hipervínculo 397" xfId="3231" hidden="1"/>
    <cellStyle name="Hipervínculo 397" xfId="13252" hidden="1"/>
    <cellStyle name="Hipervínculo 397" xfId="18822" hidden="1"/>
    <cellStyle name="Hipervínculo 397" xfId="19574" hidden="1"/>
    <cellStyle name="Hipervínculo 397" xfId="20132" hidden="1"/>
    <cellStyle name="Hipervínculo 397" xfId="20681" hidden="1"/>
    <cellStyle name="Hipervínculo 397" xfId="21086" hidden="1"/>
    <cellStyle name="Hipervínculo 397" xfId="18286" hidden="1"/>
    <cellStyle name="Hipervínculo 397" xfId="15060" hidden="1"/>
    <cellStyle name="Hipervínculo 397" xfId="12871" hidden="1"/>
    <cellStyle name="Hipervínculo 397" xfId="8546" hidden="1"/>
    <cellStyle name="Hipervínculo 397" xfId="5160" hidden="1"/>
    <cellStyle name="Hipervínculo 397" xfId="17830" hidden="1"/>
    <cellStyle name="Hipervínculo 397" xfId="21370" hidden="1"/>
    <cellStyle name="Hipervínculo 397" xfId="21949" hidden="1"/>
    <cellStyle name="Hipervínculo 397" xfId="22354" hidden="1"/>
    <cellStyle name="Hipervínculo 397" xfId="22873" hidden="1"/>
    <cellStyle name="Hipervínculo 397" xfId="23278"/>
    <cellStyle name="Hipervínculo 398" xfId="2071" hidden="1"/>
    <cellStyle name="Hipervínculo 398" xfId="2876" hidden="1"/>
    <cellStyle name="Hipervínculo 398" xfId="4427" hidden="1"/>
    <cellStyle name="Hipervínculo 398" xfId="5197" hidden="1"/>
    <cellStyle name="Hipervínculo 398" xfId="6451" hidden="1"/>
    <cellStyle name="Hipervínculo 398" xfId="7388" hidden="1"/>
    <cellStyle name="Hipervínculo 398" xfId="9088" hidden="1"/>
    <cellStyle name="Hipervínculo 398" xfId="9996" hidden="1"/>
    <cellStyle name="Hipervínculo 398" xfId="11271" hidden="1"/>
    <cellStyle name="Hipervínculo 398" xfId="12148" hidden="1"/>
    <cellStyle name="Hipervínculo 398" xfId="13088" hidden="1"/>
    <cellStyle name="Hipervínculo 398" xfId="13886" hidden="1"/>
    <cellStyle name="Hipervínculo 398" xfId="9387" hidden="1"/>
    <cellStyle name="Hipervínculo 398" xfId="6953" hidden="1"/>
    <cellStyle name="Hipervínculo 398" xfId="5396" hidden="1"/>
    <cellStyle name="Hipervínculo 398" xfId="3453" hidden="1"/>
    <cellStyle name="Hipervínculo 398" xfId="2290" hidden="1"/>
    <cellStyle name="Hipervínculo 398" xfId="14232" hidden="1"/>
    <cellStyle name="Hipervínculo 398" xfId="15029" hidden="1"/>
    <cellStyle name="Hipervínculo 398" xfId="16141" hidden="1"/>
    <cellStyle name="Hipervínculo 398" xfId="16944" hidden="1"/>
    <cellStyle name="Hipervínculo 398" xfId="17698" hidden="1"/>
    <cellStyle name="Hipervínculo 398" xfId="18331" hidden="1"/>
    <cellStyle name="Hipervínculo 398" xfId="14459" hidden="1"/>
    <cellStyle name="Hipervínculo 398" xfId="10798" hidden="1"/>
    <cellStyle name="Hipervínculo 398" xfId="8331" hidden="1"/>
    <cellStyle name="Hipervínculo 398" xfId="5409" hidden="1"/>
    <cellStyle name="Hipervínculo 398" xfId="3229" hidden="1"/>
    <cellStyle name="Hipervínculo 398" xfId="11065" hidden="1"/>
    <cellStyle name="Hipervínculo 398" xfId="18824" hidden="1"/>
    <cellStyle name="Hipervínculo 398" xfId="19575" hidden="1"/>
    <cellStyle name="Hipervínculo 398" xfId="20134" hidden="1"/>
    <cellStyle name="Hipervínculo 398" xfId="20682" hidden="1"/>
    <cellStyle name="Hipervínculo 398" xfId="21087" hidden="1"/>
    <cellStyle name="Hipervínculo 398" xfId="18283" hidden="1"/>
    <cellStyle name="Hipervínculo 398" xfId="15057" hidden="1"/>
    <cellStyle name="Hipervínculo 398" xfId="12868" hidden="1"/>
    <cellStyle name="Hipervínculo 398" xfId="8535" hidden="1"/>
    <cellStyle name="Hipervínculo 398" xfId="5157" hidden="1"/>
    <cellStyle name="Hipervínculo 398" xfId="15977" hidden="1"/>
    <cellStyle name="Hipervínculo 398" xfId="21371" hidden="1"/>
    <cellStyle name="Hipervínculo 398" xfId="21950" hidden="1"/>
    <cellStyle name="Hipervínculo 398" xfId="22355" hidden="1"/>
    <cellStyle name="Hipervínculo 398" xfId="22874" hidden="1"/>
    <cellStyle name="Hipervínculo 398" xfId="23279"/>
    <cellStyle name="Hipervínculo 399" xfId="2072" hidden="1"/>
    <cellStyle name="Hipervínculo 399" xfId="2877" hidden="1"/>
    <cellStyle name="Hipervínculo 399" xfId="4429" hidden="1"/>
    <cellStyle name="Hipervínculo 399" xfId="5198" hidden="1"/>
    <cellStyle name="Hipervínculo 399" xfId="6452" hidden="1"/>
    <cellStyle name="Hipervínculo 399" xfId="7390" hidden="1"/>
    <cellStyle name="Hipervínculo 399" xfId="9090" hidden="1"/>
    <cellStyle name="Hipervínculo 399" xfId="9998" hidden="1"/>
    <cellStyle name="Hipervínculo 399" xfId="11273" hidden="1"/>
    <cellStyle name="Hipervínculo 399" xfId="12149" hidden="1"/>
    <cellStyle name="Hipervínculo 399" xfId="13090" hidden="1"/>
    <cellStyle name="Hipervínculo 399" xfId="13888" hidden="1"/>
    <cellStyle name="Hipervínculo 399" xfId="9384" hidden="1"/>
    <cellStyle name="Hipervínculo 399" xfId="6951" hidden="1"/>
    <cellStyle name="Hipervínculo 399" xfId="5394" hidden="1"/>
    <cellStyle name="Hipervínculo 399" xfId="3451" hidden="1"/>
    <cellStyle name="Hipervínculo 399" xfId="2289" hidden="1"/>
    <cellStyle name="Hipervínculo 399" xfId="14234" hidden="1"/>
    <cellStyle name="Hipervínculo 399" xfId="15031" hidden="1"/>
    <cellStyle name="Hipervínculo 399" xfId="16142" hidden="1"/>
    <cellStyle name="Hipervínculo 399" xfId="16946" hidden="1"/>
    <cellStyle name="Hipervínculo 399" xfId="17699" hidden="1"/>
    <cellStyle name="Hipervínculo 399" xfId="18333" hidden="1"/>
    <cellStyle name="Hipervínculo 399" xfId="14457" hidden="1"/>
    <cellStyle name="Hipervínculo 399" xfId="10790" hidden="1"/>
    <cellStyle name="Hipervínculo 399" xfId="8327" hidden="1"/>
    <cellStyle name="Hipervínculo 399" xfId="5406" hidden="1"/>
    <cellStyle name="Hipervínculo 399" xfId="3226" hidden="1"/>
    <cellStyle name="Hipervínculo 399" xfId="11060" hidden="1"/>
    <cellStyle name="Hipervínculo 399" xfId="18826" hidden="1"/>
    <cellStyle name="Hipervínculo 399" xfId="19576" hidden="1"/>
    <cellStyle name="Hipervínculo 399" xfId="20136" hidden="1"/>
    <cellStyle name="Hipervínculo 399" xfId="20683" hidden="1"/>
    <cellStyle name="Hipervínculo 399" xfId="21088" hidden="1"/>
    <cellStyle name="Hipervínculo 399" xfId="18280" hidden="1"/>
    <cellStyle name="Hipervínculo 399" xfId="15054" hidden="1"/>
    <cellStyle name="Hipervínculo 399" xfId="12865" hidden="1"/>
    <cellStyle name="Hipervínculo 399" xfId="8524" hidden="1"/>
    <cellStyle name="Hipervínculo 399" xfId="5154" hidden="1"/>
    <cellStyle name="Hipervínculo 399" xfId="15971" hidden="1"/>
    <cellStyle name="Hipervínculo 399" xfId="21372" hidden="1"/>
    <cellStyle name="Hipervínculo 399" xfId="21951" hidden="1"/>
    <cellStyle name="Hipervínculo 399" xfId="22356" hidden="1"/>
    <cellStyle name="Hipervínculo 399" xfId="22875" hidden="1"/>
    <cellStyle name="Hipervínculo 399" xfId="23280"/>
    <cellStyle name="Hipervínculo 4" xfId="246"/>
    <cellStyle name="Hipervínculo 40" xfId="488" hidden="1"/>
    <cellStyle name="Hipervínculo 40" xfId="1493" hidden="1"/>
    <cellStyle name="Hipervínculo 40" xfId="1585" hidden="1"/>
    <cellStyle name="Hipervínculo 40" xfId="2318" hidden="1"/>
    <cellStyle name="Hipervínculo 40" xfId="3024" hidden="1"/>
    <cellStyle name="Hipervínculo 40" xfId="3715" hidden="1"/>
    <cellStyle name="Hipervínculo 40" xfId="3837" hidden="1"/>
    <cellStyle name="Hipervínculo 40" xfId="4751" hidden="1"/>
    <cellStyle name="Hipervínculo 40" xfId="3206" hidden="1"/>
    <cellStyle name="Hipervínculo 40" xfId="5757" hidden="1"/>
    <cellStyle name="Hipervínculo 40" xfId="5877" hidden="1"/>
    <cellStyle name="Hipervínculo 40" xfId="6803" hidden="1"/>
    <cellStyle name="Hipervínculo 40" xfId="7682" hidden="1"/>
    <cellStyle name="Hipervínculo 40" xfId="8384" hidden="1"/>
    <cellStyle name="Hipervínculo 40" xfId="8502" hidden="1"/>
    <cellStyle name="Hipervínculo 40" xfId="9438" hidden="1"/>
    <cellStyle name="Hipervínculo 40" xfId="8009" hidden="1"/>
    <cellStyle name="Hipervínculo 40" xfId="10577" hidden="1"/>
    <cellStyle name="Hipervínculo 40" xfId="10698" hidden="1"/>
    <cellStyle name="Hipervínculo 40" xfId="11607" hidden="1"/>
    <cellStyle name="Hipervínculo 40" xfId="10182" hidden="1"/>
    <cellStyle name="Hipervínculo 40" xfId="12553" hidden="1"/>
    <cellStyle name="Hipervínculo 40" xfId="12644" hidden="1"/>
    <cellStyle name="Hipervínculo 40" xfId="13416" hidden="1"/>
    <cellStyle name="Hipervínculo 40" xfId="11896" hidden="1"/>
    <cellStyle name="Hipervínculo 40" xfId="11716" hidden="1"/>
    <cellStyle name="Hipervínculo 40" xfId="10234" hidden="1"/>
    <cellStyle name="Hipervínculo 40" xfId="9005" hidden="1"/>
    <cellStyle name="Hipervínculo 40" xfId="7925" hidden="1"/>
    <cellStyle name="Hipervínculo 40" xfId="7799" hidden="1"/>
    <cellStyle name="Hipervínculo 40" xfId="6403" hidden="1"/>
    <cellStyle name="Hipervínculo 40" xfId="8517" hidden="1"/>
    <cellStyle name="Hipervínculo 40" xfId="4701" hidden="1"/>
    <cellStyle name="Hipervínculo 40" xfId="4584" hidden="1"/>
    <cellStyle name="Hipervínculo 40" xfId="3096" hidden="1"/>
    <cellStyle name="Hipervínculo 40" xfId="1860" hidden="1"/>
    <cellStyle name="Hipervínculo 40" xfId="758" hidden="1"/>
    <cellStyle name="Hipervínculo 40" xfId="643" hidden="1"/>
    <cellStyle name="Hipervínculo 40" xfId="14489" hidden="1"/>
    <cellStyle name="Hipervínculo 40" xfId="1293" hidden="1"/>
    <cellStyle name="Hipervínculo 40" xfId="15538" hidden="1"/>
    <cellStyle name="Hipervínculo 40" xfId="15657" hidden="1"/>
    <cellStyle name="Hipervínculo 40" xfId="16410" hidden="1"/>
    <cellStyle name="Hipervínculo 40" xfId="15195" hidden="1"/>
    <cellStyle name="Hipervínculo 40" xfId="17162" hidden="1"/>
    <cellStyle name="Hipervínculo 40" xfId="17256" hidden="1"/>
    <cellStyle name="Hipervínculo 40" xfId="17950" hidden="1"/>
    <cellStyle name="Hipervínculo 40" xfId="16700" hidden="1"/>
    <cellStyle name="Hipervínculo 40" xfId="16506" hidden="1"/>
    <cellStyle name="Hipervínculo 40" xfId="15246" hidden="1"/>
    <cellStyle name="Hipervínculo 40" xfId="14166" hidden="1"/>
    <cellStyle name="Hipervínculo 40" xfId="12406" hidden="1"/>
    <cellStyle name="Hipervínculo 40" xfId="12322" hidden="1"/>
    <cellStyle name="Hipervínculo 40" xfId="10044" hidden="1"/>
    <cellStyle name="Hipervínculo 40" xfId="13692" hidden="1"/>
    <cellStyle name="Hipervínculo 40" xfId="7391" hidden="1"/>
    <cellStyle name="Hipervínculo 40" xfId="6960" hidden="1"/>
    <cellStyle name="Hipervínculo 40" xfId="4899" hidden="1"/>
    <cellStyle name="Hipervínculo 40" xfId="2578" hidden="1"/>
    <cellStyle name="Hipervínculo 40" xfId="990" hidden="1"/>
    <cellStyle name="Hipervínculo 40" xfId="852" hidden="1"/>
    <cellStyle name="Hipervínculo 40" xfId="18383" hidden="1"/>
    <cellStyle name="Hipervínculo 40" xfId="1979" hidden="1"/>
    <cellStyle name="Hipervínculo 40" xfId="19143" hidden="1"/>
    <cellStyle name="Hipervínculo 40" xfId="19256" hidden="1"/>
    <cellStyle name="Hipervínculo 40" xfId="19729" hidden="1"/>
    <cellStyle name="Hipervínculo 40" xfId="18925" hidden="1"/>
    <cellStyle name="Hipervínculo 40" xfId="20283" hidden="1"/>
    <cellStyle name="Hipervínculo 40" xfId="20363" hidden="1"/>
    <cellStyle name="Hipervínculo 40" xfId="20836" hidden="1"/>
    <cellStyle name="Hipervínculo 40" xfId="19931" hidden="1"/>
    <cellStyle name="Hipervínculo 40" xfId="19770" hidden="1"/>
    <cellStyle name="Hipervínculo 40" xfId="18955" hidden="1"/>
    <cellStyle name="Hipervínculo 40" xfId="17661" hidden="1"/>
    <cellStyle name="Hipervínculo 40" xfId="16611" hidden="1"/>
    <cellStyle name="Hipervínculo 40" xfId="16355" hidden="1"/>
    <cellStyle name="Hipervínculo 40" xfId="14216" hidden="1"/>
    <cellStyle name="Hipervínculo 40" xfId="17297" hidden="1"/>
    <cellStyle name="Hipervínculo 40" xfId="11345" hidden="1"/>
    <cellStyle name="Hipervínculo 40" xfId="10832" hidden="1"/>
    <cellStyle name="Hipervínculo 40" xfId="7987" hidden="1"/>
    <cellStyle name="Hipervínculo 40" xfId="3911" hidden="1"/>
    <cellStyle name="Hipervínculo 40" xfId="1278" hidden="1"/>
    <cellStyle name="Hipervínculo 40" xfId="1100" hidden="1"/>
    <cellStyle name="Hipervínculo 40" xfId="21120" hidden="1"/>
    <cellStyle name="Hipervínculo 40" xfId="2885" hidden="1"/>
    <cellStyle name="Hipervínculo 40" xfId="21551" hidden="1"/>
    <cellStyle name="Hipervínculo 40" xfId="21631" hidden="1"/>
    <cellStyle name="Hipervínculo 40" xfId="22104" hidden="1"/>
    <cellStyle name="Hipervínculo 40" xfId="21451" hidden="1"/>
    <cellStyle name="Hipervínculo 40" xfId="22475" hidden="1"/>
    <cellStyle name="Hipervínculo 40" xfId="22555" hidden="1"/>
    <cellStyle name="Hipervínculo 40" xfId="23028"/>
    <cellStyle name="Hipervínculo 400" xfId="2073" hidden="1"/>
    <cellStyle name="Hipervínculo 400" xfId="2879" hidden="1"/>
    <cellStyle name="Hipervínculo 400" xfId="4431" hidden="1"/>
    <cellStyle name="Hipervínculo 400" xfId="5200" hidden="1"/>
    <cellStyle name="Hipervínculo 400" xfId="6454" hidden="1"/>
    <cellStyle name="Hipervínculo 400" xfId="7392" hidden="1"/>
    <cellStyle name="Hipervínculo 400" xfId="9091" hidden="1"/>
    <cellStyle name="Hipervínculo 400" xfId="10000" hidden="1"/>
    <cellStyle name="Hipervínculo 400" xfId="11275" hidden="1"/>
    <cellStyle name="Hipervínculo 400" xfId="12151" hidden="1"/>
    <cellStyle name="Hipervínculo 400" xfId="13092" hidden="1"/>
    <cellStyle name="Hipervínculo 400" xfId="13890" hidden="1"/>
    <cellStyle name="Hipervínculo 400" xfId="9381" hidden="1"/>
    <cellStyle name="Hipervínculo 400" xfId="6949" hidden="1"/>
    <cellStyle name="Hipervínculo 400" xfId="5393" hidden="1"/>
    <cellStyle name="Hipervínculo 400" xfId="3449" hidden="1"/>
    <cellStyle name="Hipervínculo 400" xfId="2286" hidden="1"/>
    <cellStyle name="Hipervínculo 400" xfId="14236" hidden="1"/>
    <cellStyle name="Hipervínculo 400" xfId="15033" hidden="1"/>
    <cellStyle name="Hipervínculo 400" xfId="16143" hidden="1"/>
    <cellStyle name="Hipervínculo 400" xfId="16948" hidden="1"/>
    <cellStyle name="Hipervínculo 400" xfId="17701" hidden="1"/>
    <cellStyle name="Hipervínculo 400" xfId="18335" hidden="1"/>
    <cellStyle name="Hipervínculo 400" xfId="14455" hidden="1"/>
    <cellStyle name="Hipervínculo 400" xfId="10784" hidden="1"/>
    <cellStyle name="Hipervínculo 400" xfId="8317" hidden="1"/>
    <cellStyle name="Hipervínculo 400" xfId="5402" hidden="1"/>
    <cellStyle name="Hipervínculo 400" xfId="3222" hidden="1"/>
    <cellStyle name="Hipervínculo 400" xfId="11039" hidden="1"/>
    <cellStyle name="Hipervínculo 400" xfId="18828" hidden="1"/>
    <cellStyle name="Hipervínculo 400" xfId="19577" hidden="1"/>
    <cellStyle name="Hipervínculo 400" xfId="20137" hidden="1"/>
    <cellStyle name="Hipervínculo 400" xfId="20684" hidden="1"/>
    <cellStyle name="Hipervínculo 400" xfId="21089" hidden="1"/>
    <cellStyle name="Hipervínculo 400" xfId="18277" hidden="1"/>
    <cellStyle name="Hipervínculo 400" xfId="15051" hidden="1"/>
    <cellStyle name="Hipervínculo 400" xfId="12862" hidden="1"/>
    <cellStyle name="Hipervínculo 400" xfId="8513" hidden="1"/>
    <cellStyle name="Hipervínculo 400" xfId="5151" hidden="1"/>
    <cellStyle name="Hipervínculo 400" xfId="15957" hidden="1"/>
    <cellStyle name="Hipervínculo 400" xfId="21373" hidden="1"/>
    <cellStyle name="Hipervínculo 400" xfId="21952" hidden="1"/>
    <cellStyle name="Hipervínculo 400" xfId="22357" hidden="1"/>
    <cellStyle name="Hipervínculo 400" xfId="22876" hidden="1"/>
    <cellStyle name="Hipervínculo 400" xfId="23281"/>
    <cellStyle name="Hipervínculo 401" xfId="2075" hidden="1"/>
    <cellStyle name="Hipervínculo 401" xfId="2880" hidden="1"/>
    <cellStyle name="Hipervínculo 401" xfId="4433" hidden="1"/>
    <cellStyle name="Hipervínculo 401" xfId="5201" hidden="1"/>
    <cellStyle name="Hipervínculo 401" xfId="6456" hidden="1"/>
    <cellStyle name="Hipervínculo 401" xfId="7394" hidden="1"/>
    <cellStyle name="Hipervínculo 401" xfId="9093" hidden="1"/>
    <cellStyle name="Hipervínculo 401" xfId="10002" hidden="1"/>
    <cellStyle name="Hipervínculo 401" xfId="11277" hidden="1"/>
    <cellStyle name="Hipervínculo 401" xfId="12153" hidden="1"/>
    <cellStyle name="Hipervínculo 401" xfId="13094" hidden="1"/>
    <cellStyle name="Hipervínculo 401" xfId="13892" hidden="1"/>
    <cellStyle name="Hipervínculo 401" xfId="9379" hidden="1"/>
    <cellStyle name="Hipervínculo 401" xfId="6947" hidden="1"/>
    <cellStyle name="Hipervínculo 401" xfId="5391" hidden="1"/>
    <cellStyle name="Hipervínculo 401" xfId="3446" hidden="1"/>
    <cellStyle name="Hipervínculo 401" xfId="2285" hidden="1"/>
    <cellStyle name="Hipervínculo 401" xfId="14238" hidden="1"/>
    <cellStyle name="Hipervínculo 401" xfId="15035" hidden="1"/>
    <cellStyle name="Hipervínculo 401" xfId="16145" hidden="1"/>
    <cellStyle name="Hipervínculo 401" xfId="16949" hidden="1"/>
    <cellStyle name="Hipervínculo 401" xfId="17703" hidden="1"/>
    <cellStyle name="Hipervínculo 401" xfId="18336" hidden="1"/>
    <cellStyle name="Hipervínculo 401" xfId="14453" hidden="1"/>
    <cellStyle name="Hipervínculo 401" xfId="10777" hidden="1"/>
    <cellStyle name="Hipervínculo 401" xfId="8316" hidden="1"/>
    <cellStyle name="Hipervínculo 401" xfId="5399" hidden="1"/>
    <cellStyle name="Hipervínculo 401" xfId="3218" hidden="1"/>
    <cellStyle name="Hipervínculo 401" xfId="11078" hidden="1"/>
    <cellStyle name="Hipervínculo 401" xfId="18830" hidden="1"/>
    <cellStyle name="Hipervínculo 401" xfId="19578" hidden="1"/>
    <cellStyle name="Hipervínculo 401" xfId="20138" hidden="1"/>
    <cellStyle name="Hipervínculo 401" xfId="20685" hidden="1"/>
    <cellStyle name="Hipervínculo 401" xfId="21090" hidden="1"/>
    <cellStyle name="Hipervínculo 401" xfId="18274" hidden="1"/>
    <cellStyle name="Hipervínculo 401" xfId="15024" hidden="1"/>
    <cellStyle name="Hipervínculo 401" xfId="12860" hidden="1"/>
    <cellStyle name="Hipervínculo 401" xfId="8495" hidden="1"/>
    <cellStyle name="Hipervínculo 401" xfId="5148" hidden="1"/>
    <cellStyle name="Hipervínculo 401" xfId="15986" hidden="1"/>
    <cellStyle name="Hipervínculo 401" xfId="21374" hidden="1"/>
    <cellStyle name="Hipervínculo 401" xfId="21953" hidden="1"/>
    <cellStyle name="Hipervínculo 401" xfId="22358" hidden="1"/>
    <cellStyle name="Hipervínculo 401" xfId="22877" hidden="1"/>
    <cellStyle name="Hipervínculo 401" xfId="23282"/>
    <cellStyle name="Hipervínculo 402" xfId="2076" hidden="1"/>
    <cellStyle name="Hipervínculo 402" xfId="2882" hidden="1"/>
    <cellStyle name="Hipervínculo 402" xfId="4435" hidden="1"/>
    <cellStyle name="Hipervínculo 402" xfId="5203" hidden="1"/>
    <cellStyle name="Hipervínculo 402" xfId="6458" hidden="1"/>
    <cellStyle name="Hipervínculo 402" xfId="7395" hidden="1"/>
    <cellStyle name="Hipervínculo 402" xfId="9095" hidden="1"/>
    <cellStyle name="Hipervínculo 402" xfId="10004" hidden="1"/>
    <cellStyle name="Hipervínculo 402" xfId="11279" hidden="1"/>
    <cellStyle name="Hipervínculo 402" xfId="12154" hidden="1"/>
    <cellStyle name="Hipervínculo 402" xfId="13095" hidden="1"/>
    <cellStyle name="Hipervínculo 402" xfId="13894" hidden="1"/>
    <cellStyle name="Hipervínculo 402" xfId="9376" hidden="1"/>
    <cellStyle name="Hipervínculo 402" xfId="6945" hidden="1"/>
    <cellStyle name="Hipervínculo 402" xfId="5389" hidden="1"/>
    <cellStyle name="Hipervínculo 402" xfId="3444" hidden="1"/>
    <cellStyle name="Hipervínculo 402" xfId="2283" hidden="1"/>
    <cellStyle name="Hipervínculo 402" xfId="14240" hidden="1"/>
    <cellStyle name="Hipervínculo 402" xfId="15037" hidden="1"/>
    <cellStyle name="Hipervínculo 402" xfId="16147" hidden="1"/>
    <cellStyle name="Hipervínculo 402" xfId="16950" hidden="1"/>
    <cellStyle name="Hipervínculo 402" xfId="17705" hidden="1"/>
    <cellStyle name="Hipervínculo 402" xfId="18337" hidden="1"/>
    <cellStyle name="Hipervínculo 402" xfId="14451" hidden="1"/>
    <cellStyle name="Hipervínculo 402" xfId="10770" hidden="1"/>
    <cellStyle name="Hipervínculo 402" xfId="8312" hidden="1"/>
    <cellStyle name="Hipervínculo 402" xfId="5395" hidden="1"/>
    <cellStyle name="Hipervínculo 402" xfId="3215" hidden="1"/>
    <cellStyle name="Hipervínculo 402" xfId="11551" hidden="1"/>
    <cellStyle name="Hipervínculo 402" xfId="18832" hidden="1"/>
    <cellStyle name="Hipervínculo 402" xfId="19579" hidden="1"/>
    <cellStyle name="Hipervínculo 402" xfId="20139" hidden="1"/>
    <cellStyle name="Hipervínculo 402" xfId="20686" hidden="1"/>
    <cellStyle name="Hipervínculo 402" xfId="21091" hidden="1"/>
    <cellStyle name="Hipervínculo 402" xfId="18271" hidden="1"/>
    <cellStyle name="Hipervínculo 402" xfId="15021" hidden="1"/>
    <cellStyle name="Hipervínculo 402" xfId="12857" hidden="1"/>
    <cellStyle name="Hipervínculo 402" xfId="8487" hidden="1"/>
    <cellStyle name="Hipervínculo 402" xfId="5145" hidden="1"/>
    <cellStyle name="Hipervínculo 402" xfId="16372" hidden="1"/>
    <cellStyle name="Hipervínculo 402" xfId="21375" hidden="1"/>
    <cellStyle name="Hipervínculo 402" xfId="21954" hidden="1"/>
    <cellStyle name="Hipervínculo 402" xfId="22359" hidden="1"/>
    <cellStyle name="Hipervínculo 402" xfId="22878" hidden="1"/>
    <cellStyle name="Hipervínculo 402" xfId="23283"/>
    <cellStyle name="Hipervínculo 403" xfId="2077" hidden="1"/>
    <cellStyle name="Hipervínculo 403" xfId="2883" hidden="1"/>
    <cellStyle name="Hipervínculo 403" xfId="4437" hidden="1"/>
    <cellStyle name="Hipervínculo 403" xfId="5204" hidden="1"/>
    <cellStyle name="Hipervínculo 403" xfId="6460" hidden="1"/>
    <cellStyle name="Hipervínculo 403" xfId="7397" hidden="1"/>
    <cellStyle name="Hipervínculo 403" xfId="9097" hidden="1"/>
    <cellStyle name="Hipervínculo 403" xfId="10005" hidden="1"/>
    <cellStyle name="Hipervínculo 403" xfId="11281" hidden="1"/>
    <cellStyle name="Hipervínculo 403" xfId="12156" hidden="1"/>
    <cellStyle name="Hipervínculo 403" xfId="13097" hidden="1"/>
    <cellStyle name="Hipervínculo 403" xfId="13896" hidden="1"/>
    <cellStyle name="Hipervínculo 403" xfId="9373" hidden="1"/>
    <cellStyle name="Hipervínculo 403" xfId="6943" hidden="1"/>
    <cellStyle name="Hipervínculo 403" xfId="5387" hidden="1"/>
    <cellStyle name="Hipervínculo 403" xfId="3443" hidden="1"/>
    <cellStyle name="Hipervínculo 403" xfId="2282" hidden="1"/>
    <cellStyle name="Hipervínculo 403" xfId="14242" hidden="1"/>
    <cellStyle name="Hipervínculo 403" xfId="15039" hidden="1"/>
    <cellStyle name="Hipervínculo 403" xfId="16148" hidden="1"/>
    <cellStyle name="Hipervínculo 403" xfId="16951" hidden="1"/>
    <cellStyle name="Hipervínculo 403" xfId="17707" hidden="1"/>
    <cellStyle name="Hipervínculo 403" xfId="18339" hidden="1"/>
    <cellStyle name="Hipervínculo 403" xfId="14449" hidden="1"/>
    <cellStyle name="Hipervínculo 403" xfId="10763" hidden="1"/>
    <cellStyle name="Hipervínculo 403" xfId="8310" hidden="1"/>
    <cellStyle name="Hipervínculo 403" xfId="5392" hidden="1"/>
    <cellStyle name="Hipervínculo 403" xfId="3212" hidden="1"/>
    <cellStyle name="Hipervínculo 403" xfId="11263" hidden="1"/>
    <cellStyle name="Hipervínculo 403" xfId="18834" hidden="1"/>
    <cellStyle name="Hipervínculo 403" xfId="19580" hidden="1"/>
    <cellStyle name="Hipervínculo 403" xfId="20140" hidden="1"/>
    <cellStyle name="Hipervínculo 403" xfId="20687" hidden="1"/>
    <cellStyle name="Hipervínculo 403" xfId="21092" hidden="1"/>
    <cellStyle name="Hipervínculo 403" xfId="18268" hidden="1"/>
    <cellStyle name="Hipervínculo 403" xfId="15018" hidden="1"/>
    <cellStyle name="Hipervínculo 403" xfId="12854" hidden="1"/>
    <cellStyle name="Hipervínculo 403" xfId="8480" hidden="1"/>
    <cellStyle name="Hipervínculo 403" xfId="5140" hidden="1"/>
    <cellStyle name="Hipervínculo 403" xfId="16144" hidden="1"/>
    <cellStyle name="Hipervínculo 403" xfId="21376" hidden="1"/>
    <cellStyle name="Hipervínculo 403" xfId="21955" hidden="1"/>
    <cellStyle name="Hipervínculo 403" xfId="22360" hidden="1"/>
    <cellStyle name="Hipervínculo 403" xfId="22879" hidden="1"/>
    <cellStyle name="Hipervínculo 403" xfId="23284"/>
    <cellStyle name="Hipervínculo 404" xfId="2079" hidden="1"/>
    <cellStyle name="Hipervínculo 404" xfId="2884" hidden="1"/>
    <cellStyle name="Hipervínculo 404" xfId="4439" hidden="1"/>
    <cellStyle name="Hipervínculo 404" xfId="5206" hidden="1"/>
    <cellStyle name="Hipervínculo 404" xfId="6462" hidden="1"/>
    <cellStyle name="Hipervínculo 404" xfId="7399" hidden="1"/>
    <cellStyle name="Hipervínculo 404" xfId="9098" hidden="1"/>
    <cellStyle name="Hipervínculo 404" xfId="10007" hidden="1"/>
    <cellStyle name="Hipervínculo 404" xfId="11282" hidden="1"/>
    <cellStyle name="Hipervínculo 404" xfId="12157" hidden="1"/>
    <cellStyle name="Hipervínculo 404" xfId="13099" hidden="1"/>
    <cellStyle name="Hipervínculo 404" xfId="13897" hidden="1"/>
    <cellStyle name="Hipervínculo 404" xfId="9370" hidden="1"/>
    <cellStyle name="Hipervínculo 404" xfId="6941" hidden="1"/>
    <cellStyle name="Hipervínculo 404" xfId="5385" hidden="1"/>
    <cellStyle name="Hipervínculo 404" xfId="3441" hidden="1"/>
    <cellStyle name="Hipervínculo 404" xfId="2281" hidden="1"/>
    <cellStyle name="Hipervínculo 404" xfId="14244" hidden="1"/>
    <cellStyle name="Hipervínculo 404" xfId="15041" hidden="1"/>
    <cellStyle name="Hipervínculo 404" xfId="16149" hidden="1"/>
    <cellStyle name="Hipervínculo 404" xfId="16952" hidden="1"/>
    <cellStyle name="Hipervínculo 404" xfId="17708" hidden="1"/>
    <cellStyle name="Hipervínculo 404" xfId="18340" hidden="1"/>
    <cellStyle name="Hipervínculo 404" xfId="14448" hidden="1"/>
    <cellStyle name="Hipervínculo 404" xfId="10756" hidden="1"/>
    <cellStyle name="Hipervínculo 404" xfId="8307" hidden="1"/>
    <cellStyle name="Hipervínculo 404" xfId="5388" hidden="1"/>
    <cellStyle name="Hipervínculo 404" xfId="3210" hidden="1"/>
    <cellStyle name="Hipervínculo 404" xfId="11256" hidden="1"/>
    <cellStyle name="Hipervínculo 404" xfId="18836" hidden="1"/>
    <cellStyle name="Hipervínculo 404" xfId="19581" hidden="1"/>
    <cellStyle name="Hipervínculo 404" xfId="20141" hidden="1"/>
    <cellStyle name="Hipervínculo 404" xfId="20688" hidden="1"/>
    <cellStyle name="Hipervínculo 404" xfId="21093" hidden="1"/>
    <cellStyle name="Hipervínculo 404" xfId="18265" hidden="1"/>
    <cellStyle name="Hipervínculo 404" xfId="15015" hidden="1"/>
    <cellStyle name="Hipervínculo 404" xfId="12851" hidden="1"/>
    <cellStyle name="Hipervínculo 404" xfId="8460" hidden="1"/>
    <cellStyle name="Hipervínculo 404" xfId="5135" hidden="1"/>
    <cellStyle name="Hipervínculo 404" xfId="16138" hidden="1"/>
    <cellStyle name="Hipervínculo 404" xfId="21377" hidden="1"/>
    <cellStyle name="Hipervínculo 404" xfId="21956" hidden="1"/>
    <cellStyle name="Hipervínculo 404" xfId="22361" hidden="1"/>
    <cellStyle name="Hipervínculo 404" xfId="22880" hidden="1"/>
    <cellStyle name="Hipervínculo 404" xfId="23285"/>
    <cellStyle name="Hipervínculo 405" xfId="2080" hidden="1"/>
    <cellStyle name="Hipervínculo 405" xfId="2886" hidden="1"/>
    <cellStyle name="Hipervínculo 405" xfId="4441" hidden="1"/>
    <cellStyle name="Hipervínculo 405" xfId="5207" hidden="1"/>
    <cellStyle name="Hipervínculo 405" xfId="6463" hidden="1"/>
    <cellStyle name="Hipervínculo 405" xfId="7401" hidden="1"/>
    <cellStyle name="Hipervínculo 405" xfId="9100" hidden="1"/>
    <cellStyle name="Hipervínculo 405" xfId="10009" hidden="1"/>
    <cellStyle name="Hipervínculo 405" xfId="11284" hidden="1"/>
    <cellStyle name="Hipervínculo 405" xfId="12159" hidden="1"/>
    <cellStyle name="Hipervínculo 405" xfId="13101" hidden="1"/>
    <cellStyle name="Hipervínculo 405" xfId="13899" hidden="1"/>
    <cellStyle name="Hipervínculo 405" xfId="9368" hidden="1"/>
    <cellStyle name="Hipervínculo 405" xfId="6940" hidden="1"/>
    <cellStyle name="Hipervínculo 405" xfId="5383" hidden="1"/>
    <cellStyle name="Hipervínculo 405" xfId="3439" hidden="1"/>
    <cellStyle name="Hipervínculo 405" xfId="2279" hidden="1"/>
    <cellStyle name="Hipervínculo 405" xfId="14246" hidden="1"/>
    <cellStyle name="Hipervínculo 405" xfId="15043" hidden="1"/>
    <cellStyle name="Hipervínculo 405" xfId="16150" hidden="1"/>
    <cellStyle name="Hipervínculo 405" xfId="16954" hidden="1"/>
    <cellStyle name="Hipervínculo 405" xfId="17710" hidden="1"/>
    <cellStyle name="Hipervínculo 405" xfId="18342" hidden="1"/>
    <cellStyle name="Hipervínculo 405" xfId="14446" hidden="1"/>
    <cellStyle name="Hipervínculo 405" xfId="10749" hidden="1"/>
    <cellStyle name="Hipervínculo 405" xfId="8305" hidden="1"/>
    <cellStyle name="Hipervínculo 405" xfId="5384" hidden="1"/>
    <cellStyle name="Hipervínculo 405" xfId="3207" hidden="1"/>
    <cellStyle name="Hipervínculo 405" xfId="11249" hidden="1"/>
    <cellStyle name="Hipervínculo 405" xfId="18838" hidden="1"/>
    <cellStyle name="Hipervínculo 405" xfId="19582" hidden="1"/>
    <cellStyle name="Hipervínculo 405" xfId="20142" hidden="1"/>
    <cellStyle name="Hipervínculo 405" xfId="20689" hidden="1"/>
    <cellStyle name="Hipervínculo 405" xfId="21094" hidden="1"/>
    <cellStyle name="Hipervínculo 405" xfId="18257" hidden="1"/>
    <cellStyle name="Hipervínculo 405" xfId="15008" hidden="1"/>
    <cellStyle name="Hipervínculo 405" xfId="12846" hidden="1"/>
    <cellStyle name="Hipervínculo 405" xfId="8441" hidden="1"/>
    <cellStyle name="Hipervínculo 405" xfId="5130" hidden="1"/>
    <cellStyle name="Hipervínculo 405" xfId="16132" hidden="1"/>
    <cellStyle name="Hipervínculo 405" xfId="21378" hidden="1"/>
    <cellStyle name="Hipervínculo 405" xfId="21957" hidden="1"/>
    <cellStyle name="Hipervínculo 405" xfId="22362" hidden="1"/>
    <cellStyle name="Hipervínculo 405" xfId="22881" hidden="1"/>
    <cellStyle name="Hipervínculo 405" xfId="23286"/>
    <cellStyle name="Hipervínculo 406" xfId="2081" hidden="1"/>
    <cellStyle name="Hipervínculo 406" xfId="2887" hidden="1"/>
    <cellStyle name="Hipervínculo 406" xfId="4443" hidden="1"/>
    <cellStyle name="Hipervínculo 406" xfId="5209" hidden="1"/>
    <cellStyle name="Hipervínculo 406" xfId="6465" hidden="1"/>
    <cellStyle name="Hipervínculo 406" xfId="7403" hidden="1"/>
    <cellStyle name="Hipervínculo 406" xfId="9102" hidden="1"/>
    <cellStyle name="Hipervínculo 406" xfId="10011" hidden="1"/>
    <cellStyle name="Hipervínculo 406" xfId="11286" hidden="1"/>
    <cellStyle name="Hipervínculo 406" xfId="12161" hidden="1"/>
    <cellStyle name="Hipervínculo 406" xfId="13102" hidden="1"/>
    <cellStyle name="Hipervínculo 406" xfId="13900" hidden="1"/>
    <cellStyle name="Hipervínculo 406" xfId="9366" hidden="1"/>
    <cellStyle name="Hipervínculo 406" xfId="6939" hidden="1"/>
    <cellStyle name="Hipervínculo 406" xfId="5381" hidden="1"/>
    <cellStyle name="Hipervínculo 406" xfId="3437" hidden="1"/>
    <cellStyle name="Hipervínculo 406" xfId="2277" hidden="1"/>
    <cellStyle name="Hipervínculo 406" xfId="14248" hidden="1"/>
    <cellStyle name="Hipervínculo 406" xfId="15045" hidden="1"/>
    <cellStyle name="Hipervínculo 406" xfId="16152" hidden="1"/>
    <cellStyle name="Hipervínculo 406" xfId="16955" hidden="1"/>
    <cellStyle name="Hipervínculo 406" xfId="17711" hidden="1"/>
    <cellStyle name="Hipervínculo 406" xfId="18343" hidden="1"/>
    <cellStyle name="Hipervínculo 406" xfId="14444" hidden="1"/>
    <cellStyle name="Hipervínculo 406" xfId="10742" hidden="1"/>
    <cellStyle name="Hipervínculo 406" xfId="8303" hidden="1"/>
    <cellStyle name="Hipervínculo 406" xfId="5380" hidden="1"/>
    <cellStyle name="Hipervínculo 406" xfId="3203" hidden="1"/>
    <cellStyle name="Hipervínculo 406" xfId="11243" hidden="1"/>
    <cellStyle name="Hipervínculo 406" xfId="18840" hidden="1"/>
    <cellStyle name="Hipervínculo 406" xfId="19583" hidden="1"/>
    <cellStyle name="Hipervínculo 406" xfId="20143" hidden="1"/>
    <cellStyle name="Hipervínculo 406" xfId="20690" hidden="1"/>
    <cellStyle name="Hipervínculo 406" xfId="21095" hidden="1"/>
    <cellStyle name="Hipervínculo 406" xfId="18254" hidden="1"/>
    <cellStyle name="Hipervínculo 406" xfId="15001" hidden="1"/>
    <cellStyle name="Hipervínculo 406" xfId="12841" hidden="1"/>
    <cellStyle name="Hipervínculo 406" xfId="8425" hidden="1"/>
    <cellStyle name="Hipervínculo 406" xfId="5123" hidden="1"/>
    <cellStyle name="Hipervínculo 406" xfId="16127" hidden="1"/>
    <cellStyle name="Hipervínculo 406" xfId="21379" hidden="1"/>
    <cellStyle name="Hipervínculo 406" xfId="21958" hidden="1"/>
    <cellStyle name="Hipervínculo 406" xfId="22363" hidden="1"/>
    <cellStyle name="Hipervínculo 406" xfId="22882" hidden="1"/>
    <cellStyle name="Hipervínculo 406" xfId="23287"/>
    <cellStyle name="Hipervínculo 407" xfId="2083" hidden="1"/>
    <cellStyle name="Hipervínculo 407" xfId="2888" hidden="1"/>
    <cellStyle name="Hipervínculo 407" xfId="4445" hidden="1"/>
    <cellStyle name="Hipervínculo 407" xfId="5210" hidden="1"/>
    <cellStyle name="Hipervínculo 407" xfId="6467" hidden="1"/>
    <cellStyle name="Hipervínculo 407" xfId="7405" hidden="1"/>
    <cellStyle name="Hipervínculo 407" xfId="9103" hidden="1"/>
    <cellStyle name="Hipervínculo 407" xfId="10012" hidden="1"/>
    <cellStyle name="Hipervínculo 407" xfId="11288" hidden="1"/>
    <cellStyle name="Hipervínculo 407" xfId="12162" hidden="1"/>
    <cellStyle name="Hipervínculo 407" xfId="13104" hidden="1"/>
    <cellStyle name="Hipervínculo 407" xfId="13901" hidden="1"/>
    <cellStyle name="Hipervínculo 407" xfId="9364" hidden="1"/>
    <cellStyle name="Hipervínculo 407" xfId="6937" hidden="1"/>
    <cellStyle name="Hipervínculo 407" xfId="5379" hidden="1"/>
    <cellStyle name="Hipervínculo 407" xfId="3435" hidden="1"/>
    <cellStyle name="Hipervínculo 407" xfId="2275" hidden="1"/>
    <cellStyle name="Hipervínculo 407" xfId="14249" hidden="1"/>
    <cellStyle name="Hipervínculo 407" xfId="15047" hidden="1"/>
    <cellStyle name="Hipervínculo 407" xfId="16154" hidden="1"/>
    <cellStyle name="Hipervínculo 407" xfId="16956" hidden="1"/>
    <cellStyle name="Hipervínculo 407" xfId="17713" hidden="1"/>
    <cellStyle name="Hipervínculo 407" xfId="18345" hidden="1"/>
    <cellStyle name="Hipervínculo 407" xfId="14442" hidden="1"/>
    <cellStyle name="Hipervínculo 407" xfId="10735" hidden="1"/>
    <cellStyle name="Hipervínculo 407" xfId="8301" hidden="1"/>
    <cellStyle name="Hipervínculo 407" xfId="5377" hidden="1"/>
    <cellStyle name="Hipervínculo 407" xfId="3198" hidden="1"/>
    <cellStyle name="Hipervínculo 407" xfId="11280" hidden="1"/>
    <cellStyle name="Hipervínculo 407" xfId="18842" hidden="1"/>
    <cellStyle name="Hipervínculo 407" xfId="19584" hidden="1"/>
    <cellStyle name="Hipervínculo 407" xfId="20144" hidden="1"/>
    <cellStyle name="Hipervínculo 407" xfId="20691" hidden="1"/>
    <cellStyle name="Hipervínculo 407" xfId="21096" hidden="1"/>
    <cellStyle name="Hipervínculo 407" xfId="18251" hidden="1"/>
    <cellStyle name="Hipervínculo 407" xfId="14994" hidden="1"/>
    <cellStyle name="Hipervínculo 407" xfId="12839" hidden="1"/>
    <cellStyle name="Hipervínculo 407" xfId="8413" hidden="1"/>
    <cellStyle name="Hipervínculo 407" xfId="5118" hidden="1"/>
    <cellStyle name="Hipervínculo 407" xfId="16158" hidden="1"/>
    <cellStyle name="Hipervínculo 407" xfId="21380" hidden="1"/>
    <cellStyle name="Hipervínculo 407" xfId="21959" hidden="1"/>
    <cellStyle name="Hipervínculo 407" xfId="22364" hidden="1"/>
    <cellStyle name="Hipervínculo 407" xfId="22883" hidden="1"/>
    <cellStyle name="Hipervínculo 407" xfId="23288"/>
    <cellStyle name="Hipervínculo 408" xfId="2085" hidden="1"/>
    <cellStyle name="Hipervínculo 408" xfId="2890" hidden="1"/>
    <cellStyle name="Hipervínculo 408" xfId="4447" hidden="1"/>
    <cellStyle name="Hipervínculo 408" xfId="5212" hidden="1"/>
    <cellStyle name="Hipervínculo 408" xfId="6469" hidden="1"/>
    <cellStyle name="Hipervínculo 408" xfId="7407" hidden="1"/>
    <cellStyle name="Hipervínculo 408" xfId="9105" hidden="1"/>
    <cellStyle name="Hipervínculo 408" xfId="10014" hidden="1"/>
    <cellStyle name="Hipervínculo 408" xfId="11290" hidden="1"/>
    <cellStyle name="Hipervínculo 408" xfId="12164" hidden="1"/>
    <cellStyle name="Hipervínculo 408" xfId="13106" hidden="1"/>
    <cellStyle name="Hipervínculo 408" xfId="13902" hidden="1"/>
    <cellStyle name="Hipervínculo 408" xfId="9361" hidden="1"/>
    <cellStyle name="Hipervínculo 408" xfId="6936" hidden="1"/>
    <cellStyle name="Hipervínculo 408" xfId="5378" hidden="1"/>
    <cellStyle name="Hipervínculo 408" xfId="3433" hidden="1"/>
    <cellStyle name="Hipervínculo 408" xfId="2273" hidden="1"/>
    <cellStyle name="Hipervínculo 408" xfId="14251" hidden="1"/>
    <cellStyle name="Hipervínculo 408" xfId="15049" hidden="1"/>
    <cellStyle name="Hipervínculo 408" xfId="16156" hidden="1"/>
    <cellStyle name="Hipervínculo 408" xfId="16958" hidden="1"/>
    <cellStyle name="Hipervínculo 408" xfId="17715" hidden="1"/>
    <cellStyle name="Hipervínculo 408" xfId="18346" hidden="1"/>
    <cellStyle name="Hipervínculo 408" xfId="14440" hidden="1"/>
    <cellStyle name="Hipervínculo 408" xfId="10728" hidden="1"/>
    <cellStyle name="Hipervínculo 408" xfId="8299" hidden="1"/>
    <cellStyle name="Hipervínculo 408" xfId="5374" hidden="1"/>
    <cellStyle name="Hipervínculo 408" xfId="3195" hidden="1"/>
    <cellStyle name="Hipervínculo 408" xfId="13274" hidden="1"/>
    <cellStyle name="Hipervínculo 408" xfId="18844" hidden="1"/>
    <cellStyle name="Hipervínculo 408" xfId="19585" hidden="1"/>
    <cellStyle name="Hipervínculo 408" xfId="20146" hidden="1"/>
    <cellStyle name="Hipervínculo 408" xfId="20692" hidden="1"/>
    <cellStyle name="Hipervínculo 408" xfId="21097" hidden="1"/>
    <cellStyle name="Hipervínculo 408" xfId="18248" hidden="1"/>
    <cellStyle name="Hipervínculo 408" xfId="14987" hidden="1"/>
    <cellStyle name="Hipervínculo 408" xfId="12836" hidden="1"/>
    <cellStyle name="Hipervínculo 408" xfId="8394" hidden="1"/>
    <cellStyle name="Hipervínculo 408" xfId="5113" hidden="1"/>
    <cellStyle name="Hipervínculo 408" xfId="17845" hidden="1"/>
    <cellStyle name="Hipervínculo 408" xfId="21381" hidden="1"/>
    <cellStyle name="Hipervínculo 408" xfId="21960" hidden="1"/>
    <cellStyle name="Hipervínculo 408" xfId="22365" hidden="1"/>
    <cellStyle name="Hipervínculo 408" xfId="22884" hidden="1"/>
    <cellStyle name="Hipervínculo 408" xfId="23289"/>
    <cellStyle name="Hipervínculo 409" xfId="2086" hidden="1"/>
    <cellStyle name="Hipervínculo 409" xfId="2892" hidden="1"/>
    <cellStyle name="Hipervínculo 409" xfId="4449" hidden="1"/>
    <cellStyle name="Hipervínculo 409" xfId="5213" hidden="1"/>
    <cellStyle name="Hipervínculo 409" xfId="6471" hidden="1"/>
    <cellStyle name="Hipervínculo 409" xfId="7408" hidden="1"/>
    <cellStyle name="Hipervínculo 409" xfId="9107" hidden="1"/>
    <cellStyle name="Hipervínculo 409" xfId="10016" hidden="1"/>
    <cellStyle name="Hipervínculo 409" xfId="11292" hidden="1"/>
    <cellStyle name="Hipervínculo 409" xfId="12165" hidden="1"/>
    <cellStyle name="Hipervínculo 409" xfId="13107" hidden="1"/>
    <cellStyle name="Hipervínculo 409" xfId="13903" hidden="1"/>
    <cellStyle name="Hipervínculo 409" xfId="9358" hidden="1"/>
    <cellStyle name="Hipervínculo 409" xfId="6934" hidden="1"/>
    <cellStyle name="Hipervínculo 409" xfId="5376" hidden="1"/>
    <cellStyle name="Hipervínculo 409" xfId="3431" hidden="1"/>
    <cellStyle name="Hipervínculo 409" xfId="2271" hidden="1"/>
    <cellStyle name="Hipervínculo 409" xfId="14253" hidden="1"/>
    <cellStyle name="Hipervínculo 409" xfId="15050" hidden="1"/>
    <cellStyle name="Hipervínculo 409" xfId="16157" hidden="1"/>
    <cellStyle name="Hipervínculo 409" xfId="16959" hidden="1"/>
    <cellStyle name="Hipervínculo 409" xfId="17716" hidden="1"/>
    <cellStyle name="Hipervínculo 409" xfId="18348" hidden="1"/>
    <cellStyle name="Hipervínculo 409" xfId="14438" hidden="1"/>
    <cellStyle name="Hipervínculo 409" xfId="10721" hidden="1"/>
    <cellStyle name="Hipervínculo 409" xfId="8297" hidden="1"/>
    <cellStyle name="Hipervínculo 409" xfId="5371" hidden="1"/>
    <cellStyle name="Hipervínculo 409" xfId="3191" hidden="1"/>
    <cellStyle name="Hipervínculo 409" xfId="11237" hidden="1"/>
    <cellStyle name="Hipervínculo 409" xfId="18845" hidden="1"/>
    <cellStyle name="Hipervínculo 409" xfId="19586" hidden="1"/>
    <cellStyle name="Hipervínculo 409" xfId="20147" hidden="1"/>
    <cellStyle name="Hipervínculo 409" xfId="20693" hidden="1"/>
    <cellStyle name="Hipervínculo 409" xfId="21098" hidden="1"/>
    <cellStyle name="Hipervínculo 409" xfId="18245" hidden="1"/>
    <cellStyle name="Hipervínculo 409" xfId="14980" hidden="1"/>
    <cellStyle name="Hipervínculo 409" xfId="12833" hidden="1"/>
    <cellStyle name="Hipervínculo 409" xfId="8373" hidden="1"/>
    <cellStyle name="Hipervínculo 409" xfId="5110" hidden="1"/>
    <cellStyle name="Hipervínculo 409" xfId="16123" hidden="1"/>
    <cellStyle name="Hipervínculo 409" xfId="21382" hidden="1"/>
    <cellStyle name="Hipervínculo 409" xfId="21961" hidden="1"/>
    <cellStyle name="Hipervínculo 409" xfId="22366" hidden="1"/>
    <cellStyle name="Hipervínculo 409" xfId="22885" hidden="1"/>
    <cellStyle name="Hipervínculo 409" xfId="23290"/>
    <cellStyle name="Hipervínculo 41" xfId="490" hidden="1"/>
    <cellStyle name="Hipervínculo 41" xfId="1495" hidden="1"/>
    <cellStyle name="Hipervínculo 41" xfId="1346" hidden="1"/>
    <cellStyle name="Hipervínculo 41" xfId="2315" hidden="1"/>
    <cellStyle name="Hipervínculo 41" xfId="3026" hidden="1"/>
    <cellStyle name="Hipervínculo 41" xfId="3717" hidden="1"/>
    <cellStyle name="Hipervínculo 41" xfId="3538" hidden="1"/>
    <cellStyle name="Hipervínculo 41" xfId="4748" hidden="1"/>
    <cellStyle name="Hipervínculo 41" xfId="3204" hidden="1"/>
    <cellStyle name="Hipervínculo 41" xfId="5759" hidden="1"/>
    <cellStyle name="Hipervínculo 41" xfId="5581" hidden="1"/>
    <cellStyle name="Hipervínculo 41" xfId="6801" hidden="1"/>
    <cellStyle name="Hipervínculo 41" xfId="7683" hidden="1"/>
    <cellStyle name="Hipervínculo 41" xfId="8386" hidden="1"/>
    <cellStyle name="Hipervínculo 41" xfId="8212" hidden="1"/>
    <cellStyle name="Hipervínculo 41" xfId="9435" hidden="1"/>
    <cellStyle name="Hipervínculo 41" xfId="8006" hidden="1"/>
    <cellStyle name="Hipervínculo 41" xfId="10579" hidden="1"/>
    <cellStyle name="Hipervínculo 41" xfId="10397" hidden="1"/>
    <cellStyle name="Hipervínculo 41" xfId="11605" hidden="1"/>
    <cellStyle name="Hipervínculo 41" xfId="10118" hidden="1"/>
    <cellStyle name="Hipervínculo 41" xfId="12555" hidden="1"/>
    <cellStyle name="Hipervínculo 41" xfId="12415" hidden="1"/>
    <cellStyle name="Hipervínculo 41" xfId="13413" hidden="1"/>
    <cellStyle name="Hipervínculo 41" xfId="11892" hidden="1"/>
    <cellStyle name="Hipervínculo 41" xfId="12207" hidden="1"/>
    <cellStyle name="Hipervínculo 41" xfId="10237" hidden="1"/>
    <cellStyle name="Hipervínculo 41" xfId="9001" hidden="1"/>
    <cellStyle name="Hipervínculo 41" xfId="7923" hidden="1"/>
    <cellStyle name="Hipervínculo 41" xfId="8105" hidden="1"/>
    <cellStyle name="Hipervínculo 41" xfId="6408" hidden="1"/>
    <cellStyle name="Hipervínculo 41" xfId="8522" hidden="1"/>
    <cellStyle name="Hipervínculo 41" xfId="4698" hidden="1"/>
    <cellStyle name="Hipervínculo 41" xfId="4865" hidden="1"/>
    <cellStyle name="Hipervínculo 41" xfId="3098" hidden="1"/>
    <cellStyle name="Hipervínculo 41" xfId="1858" hidden="1"/>
    <cellStyle name="Hipervínculo 41" xfId="756" hidden="1"/>
    <cellStyle name="Hipervínculo 41" xfId="925" hidden="1"/>
    <cellStyle name="Hipervínculo 41" xfId="14487" hidden="1"/>
    <cellStyle name="Hipervínculo 41" xfId="1296" hidden="1"/>
    <cellStyle name="Hipervínculo 41" xfId="15540" hidden="1"/>
    <cellStyle name="Hipervínculo 41" xfId="15381" hidden="1"/>
    <cellStyle name="Hipervínculo 41" xfId="16409" hidden="1"/>
    <cellStyle name="Hipervínculo 41" xfId="15140" hidden="1"/>
    <cellStyle name="Hipervínculo 41" xfId="17164" hidden="1"/>
    <cellStyle name="Hipervínculo 41" xfId="17063" hidden="1"/>
    <cellStyle name="Hipervínculo 41" xfId="17947" hidden="1"/>
    <cellStyle name="Hipervínculo 41" xfId="16696" hidden="1"/>
    <cellStyle name="Hipervínculo 41" xfId="17000" hidden="1"/>
    <cellStyle name="Hipervínculo 41" xfId="15248" hidden="1"/>
    <cellStyle name="Hipervínculo 41" xfId="14163" hidden="1"/>
    <cellStyle name="Hipervínculo 41" xfId="12404" hidden="1"/>
    <cellStyle name="Hipervínculo 41" xfId="12701" hidden="1"/>
    <cellStyle name="Hipervínculo 41" xfId="10048" hidden="1"/>
    <cellStyle name="Hipervínculo 41" xfId="13696" hidden="1"/>
    <cellStyle name="Hipervínculo 41" xfId="7383" hidden="1"/>
    <cellStyle name="Hipervínculo 41" xfId="7812" hidden="1"/>
    <cellStyle name="Hipervínculo 41" xfId="4903" hidden="1"/>
    <cellStyle name="Hipervínculo 41" xfId="2574" hidden="1"/>
    <cellStyle name="Hipervínculo 41" xfId="988" hidden="1"/>
    <cellStyle name="Hipervínculo 41" xfId="1141" hidden="1"/>
    <cellStyle name="Hipervínculo 41" xfId="18381" hidden="1"/>
    <cellStyle name="Hipervínculo 41" xfId="1981" hidden="1"/>
    <cellStyle name="Hipervínculo 41" xfId="19145" hidden="1"/>
    <cellStyle name="Hipervínculo 41" xfId="19015" hidden="1"/>
    <cellStyle name="Hipervínculo 41" xfId="19728" hidden="1"/>
    <cellStyle name="Hipervínculo 41" xfId="18892" hidden="1"/>
    <cellStyle name="Hipervínculo 41" xfId="20285" hidden="1"/>
    <cellStyle name="Hipervínculo 41" xfId="20197" hidden="1"/>
    <cellStyle name="Hipervínculo 41" xfId="20835" hidden="1"/>
    <cellStyle name="Hipervínculo 41" xfId="19927" hidden="1"/>
    <cellStyle name="Hipervínculo 41" xfId="20182" hidden="1"/>
    <cellStyle name="Hipervínculo 41" xfId="18956" hidden="1"/>
    <cellStyle name="Hipervínculo 41" xfId="17658" hidden="1"/>
    <cellStyle name="Hipervínculo 41" xfId="16607" hidden="1"/>
    <cellStyle name="Hipervínculo 41" xfId="17031" hidden="1"/>
    <cellStyle name="Hipervínculo 41" xfId="14226" hidden="1"/>
    <cellStyle name="Hipervínculo 41" xfId="17301" hidden="1"/>
    <cellStyle name="Hipervínculo 41" xfId="11312" hidden="1"/>
    <cellStyle name="Hipervínculo 41" xfId="11718" hidden="1"/>
    <cellStyle name="Hipervínculo 41" xfId="7991" hidden="1"/>
    <cellStyle name="Hipervínculo 41" xfId="3901" hidden="1"/>
    <cellStyle name="Hipervínculo 41" xfId="1273" hidden="1"/>
    <cellStyle name="Hipervínculo 41" xfId="1635" hidden="1"/>
    <cellStyle name="Hipervínculo 41" xfId="21119" hidden="1"/>
    <cellStyle name="Hipervínculo 41" xfId="2913" hidden="1"/>
    <cellStyle name="Hipervínculo 41" xfId="21553" hidden="1"/>
    <cellStyle name="Hipervínculo 41" xfId="21465" hidden="1"/>
    <cellStyle name="Hipervínculo 41" xfId="22103" hidden="1"/>
    <cellStyle name="Hipervínculo 41" xfId="21426" hidden="1"/>
    <cellStyle name="Hipervínculo 41" xfId="22477" hidden="1"/>
    <cellStyle name="Hipervínculo 41" xfId="22389" hidden="1"/>
    <cellStyle name="Hipervínculo 41" xfId="23027"/>
    <cellStyle name="Hipervínculo 410" xfId="2088" hidden="1"/>
    <cellStyle name="Hipervínculo 410" xfId="2894" hidden="1"/>
    <cellStyle name="Hipervínculo 410" xfId="4451" hidden="1"/>
    <cellStyle name="Hipervínculo 410" xfId="5215" hidden="1"/>
    <cellStyle name="Hipervínculo 410" xfId="6473" hidden="1"/>
    <cellStyle name="Hipervínculo 410" xfId="7410" hidden="1"/>
    <cellStyle name="Hipervínculo 410" xfId="9109" hidden="1"/>
    <cellStyle name="Hipervínculo 410" xfId="10017" hidden="1"/>
    <cellStyle name="Hipervínculo 410" xfId="11294" hidden="1"/>
    <cellStyle name="Hipervínculo 410" xfId="12167" hidden="1"/>
    <cellStyle name="Hipervínculo 410" xfId="13108" hidden="1"/>
    <cellStyle name="Hipervínculo 410" xfId="13905" hidden="1"/>
    <cellStyle name="Hipervínculo 410" xfId="9356" hidden="1"/>
    <cellStyle name="Hipervínculo 410" xfId="6933" hidden="1"/>
    <cellStyle name="Hipervínculo 410" xfId="5375" hidden="1"/>
    <cellStyle name="Hipervínculo 410" xfId="3429" hidden="1"/>
    <cellStyle name="Hipervínculo 410" xfId="2269" hidden="1"/>
    <cellStyle name="Hipervínculo 410" xfId="14254" hidden="1"/>
    <cellStyle name="Hipervínculo 410" xfId="15052" hidden="1"/>
    <cellStyle name="Hipervínculo 410" xfId="16159" hidden="1"/>
    <cellStyle name="Hipervínculo 410" xfId="16961" hidden="1"/>
    <cellStyle name="Hipervínculo 410" xfId="17717" hidden="1"/>
    <cellStyle name="Hipervínculo 410" xfId="18350" hidden="1"/>
    <cellStyle name="Hipervínculo 410" xfId="14437" hidden="1"/>
    <cellStyle name="Hipervínculo 410" xfId="10714" hidden="1"/>
    <cellStyle name="Hipervínculo 410" xfId="8294" hidden="1"/>
    <cellStyle name="Hipervínculo 410" xfId="5368" hidden="1"/>
    <cellStyle name="Hipervínculo 410" xfId="3190" hidden="1"/>
    <cellStyle name="Hipervínculo 410" xfId="11016" hidden="1"/>
    <cellStyle name="Hipervínculo 410" xfId="18846" hidden="1"/>
    <cellStyle name="Hipervínculo 410" xfId="19587" hidden="1"/>
    <cellStyle name="Hipervínculo 410" xfId="20148" hidden="1"/>
    <cellStyle name="Hipervínculo 410" xfId="20694" hidden="1"/>
    <cellStyle name="Hipervínculo 410" xfId="21099" hidden="1"/>
    <cellStyle name="Hipervínculo 410" xfId="18244" hidden="1"/>
    <cellStyle name="Hipervínculo 410" xfId="14973" hidden="1"/>
    <cellStyle name="Hipervínculo 410" xfId="12830" hidden="1"/>
    <cellStyle name="Hipervínculo 410" xfId="8358" hidden="1"/>
    <cellStyle name="Hipervínculo 410" xfId="5104" hidden="1"/>
    <cellStyle name="Hipervínculo 410" xfId="15938" hidden="1"/>
    <cellStyle name="Hipervínculo 410" xfId="21383" hidden="1"/>
    <cellStyle name="Hipervínculo 410" xfId="21962" hidden="1"/>
    <cellStyle name="Hipervínculo 410" xfId="22367" hidden="1"/>
    <cellStyle name="Hipervínculo 410" xfId="22886" hidden="1"/>
    <cellStyle name="Hipervínculo 410" xfId="23291"/>
    <cellStyle name="Hipervínculo 411" xfId="2090" hidden="1"/>
    <cellStyle name="Hipervínculo 411" xfId="2896" hidden="1"/>
    <cellStyle name="Hipervínculo 411" xfId="4453" hidden="1"/>
    <cellStyle name="Hipervínculo 411" xfId="5216" hidden="1"/>
    <cellStyle name="Hipervínculo 411" xfId="6474" hidden="1"/>
    <cellStyle name="Hipervínculo 411" xfId="7412" hidden="1"/>
    <cellStyle name="Hipervínculo 411" xfId="9110" hidden="1"/>
    <cellStyle name="Hipervínculo 411" xfId="10019" hidden="1"/>
    <cellStyle name="Hipervínculo 411" xfId="11296" hidden="1"/>
    <cellStyle name="Hipervínculo 411" xfId="12169" hidden="1"/>
    <cellStyle name="Hipervínculo 411" xfId="13110" hidden="1"/>
    <cellStyle name="Hipervínculo 411" xfId="13907" hidden="1"/>
    <cellStyle name="Hipervínculo 411" xfId="9353" hidden="1"/>
    <cellStyle name="Hipervínculo 411" xfId="6931" hidden="1"/>
    <cellStyle name="Hipervínculo 411" xfId="5373" hidden="1"/>
    <cellStyle name="Hipervínculo 411" xfId="3425" hidden="1"/>
    <cellStyle name="Hipervínculo 411" xfId="2267" hidden="1"/>
    <cellStyle name="Hipervínculo 411" xfId="14256" hidden="1"/>
    <cellStyle name="Hipervínculo 411" xfId="15053" hidden="1"/>
    <cellStyle name="Hipervínculo 411" xfId="16161" hidden="1"/>
    <cellStyle name="Hipervínculo 411" xfId="16962" hidden="1"/>
    <cellStyle name="Hipervínculo 411" xfId="17719" hidden="1"/>
    <cellStyle name="Hipervínculo 411" xfId="18351" hidden="1"/>
    <cellStyle name="Hipervínculo 411" xfId="14435" hidden="1"/>
    <cellStyle name="Hipervínculo 411" xfId="10708" hidden="1"/>
    <cellStyle name="Hipervínculo 411" xfId="8293" hidden="1"/>
    <cellStyle name="Hipervínculo 411" xfId="5364" hidden="1"/>
    <cellStyle name="Hipervínculo 411" xfId="3185" hidden="1"/>
    <cellStyle name="Hipervínculo 411" xfId="10993" hidden="1"/>
    <cellStyle name="Hipervínculo 411" xfId="18847" hidden="1"/>
    <cellStyle name="Hipervínculo 411" xfId="19588" hidden="1"/>
    <cellStyle name="Hipervínculo 411" xfId="20149" hidden="1"/>
    <cellStyle name="Hipervínculo 411" xfId="20695" hidden="1"/>
    <cellStyle name="Hipervínculo 411" xfId="21100" hidden="1"/>
    <cellStyle name="Hipervínculo 411" xfId="18239" hidden="1"/>
    <cellStyle name="Hipervínculo 411" xfId="14968" hidden="1"/>
    <cellStyle name="Hipervínculo 411" xfId="12827" hidden="1"/>
    <cellStyle name="Hipervínculo 411" xfId="8333" hidden="1"/>
    <cellStyle name="Hipervínculo 411" xfId="5098" hidden="1"/>
    <cellStyle name="Hipervínculo 411" xfId="15917" hidden="1"/>
    <cellStyle name="Hipervínculo 411" xfId="21384" hidden="1"/>
    <cellStyle name="Hipervínculo 411" xfId="21963" hidden="1"/>
    <cellStyle name="Hipervínculo 411" xfId="22368" hidden="1"/>
    <cellStyle name="Hipervínculo 411" xfId="22887" hidden="1"/>
    <cellStyle name="Hipervínculo 411" xfId="23292"/>
    <cellStyle name="Hipervínculo 412" xfId="2092" hidden="1"/>
    <cellStyle name="Hipervínculo 412" xfId="2898" hidden="1"/>
    <cellStyle name="Hipervínculo 412" xfId="4455" hidden="1"/>
    <cellStyle name="Hipervínculo 412" xfId="5218" hidden="1"/>
    <cellStyle name="Hipervínculo 412" xfId="6476" hidden="1"/>
    <cellStyle name="Hipervínculo 412" xfId="7414" hidden="1"/>
    <cellStyle name="Hipervínculo 412" xfId="9112" hidden="1"/>
    <cellStyle name="Hipervínculo 412" xfId="10021" hidden="1"/>
    <cellStyle name="Hipervínculo 412" xfId="11297" hidden="1"/>
    <cellStyle name="Hipervínculo 412" xfId="12170" hidden="1"/>
    <cellStyle name="Hipervínculo 412" xfId="13112" hidden="1"/>
    <cellStyle name="Hipervínculo 412" xfId="13909" hidden="1"/>
    <cellStyle name="Hipervínculo 412" xfId="9351" hidden="1"/>
    <cellStyle name="Hipervínculo 412" xfId="6930" hidden="1"/>
    <cellStyle name="Hipervínculo 412" xfId="5372" hidden="1"/>
    <cellStyle name="Hipervínculo 412" xfId="3423" hidden="1"/>
    <cellStyle name="Hipervínculo 412" xfId="2265" hidden="1"/>
    <cellStyle name="Hipervínculo 412" xfId="14257" hidden="1"/>
    <cellStyle name="Hipervínculo 412" xfId="15055" hidden="1"/>
    <cellStyle name="Hipervínculo 412" xfId="16162" hidden="1"/>
    <cellStyle name="Hipervínculo 412" xfId="16964" hidden="1"/>
    <cellStyle name="Hipervínculo 412" xfId="17721" hidden="1"/>
    <cellStyle name="Hipervínculo 412" xfId="18352" hidden="1"/>
    <cellStyle name="Hipervínculo 412" xfId="14433" hidden="1"/>
    <cellStyle name="Hipervínculo 412" xfId="10693" hidden="1"/>
    <cellStyle name="Hipervínculo 412" xfId="8290" hidden="1"/>
    <cellStyle name="Hipervínculo 412" xfId="5360" hidden="1"/>
    <cellStyle name="Hipervínculo 412" xfId="3181" hidden="1"/>
    <cellStyle name="Hipervínculo 412" xfId="11231" hidden="1"/>
    <cellStyle name="Hipervínculo 412" xfId="18848" hidden="1"/>
    <cellStyle name="Hipervínculo 412" xfId="19589" hidden="1"/>
    <cellStyle name="Hipervínculo 412" xfId="20151" hidden="1"/>
    <cellStyle name="Hipervínculo 412" xfId="20696" hidden="1"/>
    <cellStyle name="Hipervínculo 412" xfId="21101" hidden="1"/>
    <cellStyle name="Hipervínculo 412" xfId="18236" hidden="1"/>
    <cellStyle name="Hipervínculo 412" xfId="14961" hidden="1"/>
    <cellStyle name="Hipervínculo 412" xfId="12824" hidden="1"/>
    <cellStyle name="Hipervínculo 412" xfId="8322" hidden="1"/>
    <cellStyle name="Hipervínculo 412" xfId="5091" hidden="1"/>
    <cellStyle name="Hipervínculo 412" xfId="16117" hidden="1"/>
    <cellStyle name="Hipervínculo 412" xfId="21385" hidden="1"/>
    <cellStyle name="Hipervínculo 412" xfId="21964" hidden="1"/>
    <cellStyle name="Hipervínculo 412" xfId="22369" hidden="1"/>
    <cellStyle name="Hipervínculo 412" xfId="22888" hidden="1"/>
    <cellStyle name="Hipervínculo 412" xfId="23293"/>
    <cellStyle name="Hipervínculo 413" xfId="2094" hidden="1"/>
    <cellStyle name="Hipervínculo 413" xfId="2900" hidden="1"/>
    <cellStyle name="Hipervínculo 413" xfId="4457" hidden="1"/>
    <cellStyle name="Hipervínculo 413" xfId="5219" hidden="1"/>
    <cellStyle name="Hipervínculo 413" xfId="6478" hidden="1"/>
    <cellStyle name="Hipervínculo 413" xfId="7415" hidden="1"/>
    <cellStyle name="Hipervínculo 413" xfId="9114" hidden="1"/>
    <cellStyle name="Hipervínculo 413" xfId="10023" hidden="1"/>
    <cellStyle name="Hipervínculo 413" xfId="11299" hidden="1"/>
    <cellStyle name="Hipervínculo 413" xfId="12172" hidden="1"/>
    <cellStyle name="Hipervínculo 413" xfId="13114" hidden="1"/>
    <cellStyle name="Hipervínculo 413" xfId="13910" hidden="1"/>
    <cellStyle name="Hipervínculo 413" xfId="9350" hidden="1"/>
    <cellStyle name="Hipervínculo 413" xfId="6928" hidden="1"/>
    <cellStyle name="Hipervínculo 413" xfId="5370" hidden="1"/>
    <cellStyle name="Hipervínculo 413" xfId="3421" hidden="1"/>
    <cellStyle name="Hipervínculo 413" xfId="2263" hidden="1"/>
    <cellStyle name="Hipervínculo 413" xfId="14258" hidden="1"/>
    <cellStyle name="Hipervínculo 413" xfId="15056" hidden="1"/>
    <cellStyle name="Hipervínculo 413" xfId="16163" hidden="1"/>
    <cellStyle name="Hipervínculo 413" xfId="16965" hidden="1"/>
    <cellStyle name="Hipervínculo 413" xfId="17722" hidden="1"/>
    <cellStyle name="Hipervínculo 413" xfId="18353" hidden="1"/>
    <cellStyle name="Hipervínculo 413" xfId="14431" hidden="1"/>
    <cellStyle name="Hipervínculo 413" xfId="10686" hidden="1"/>
    <cellStyle name="Hipervínculo 413" xfId="8288" hidden="1"/>
    <cellStyle name="Hipervínculo 413" xfId="5357" hidden="1"/>
    <cellStyle name="Hipervínculo 413" xfId="3175" hidden="1"/>
    <cellStyle name="Hipervínculo 413" xfId="11223" hidden="1"/>
    <cellStyle name="Hipervínculo 413" xfId="18849" hidden="1"/>
    <cellStyle name="Hipervínculo 413" xfId="19590" hidden="1"/>
    <cellStyle name="Hipervínculo 413" xfId="20152" hidden="1"/>
    <cellStyle name="Hipervínculo 413" xfId="20697" hidden="1"/>
    <cellStyle name="Hipervínculo 413" xfId="21102" hidden="1"/>
    <cellStyle name="Hipervínculo 413" xfId="18233" hidden="1"/>
    <cellStyle name="Hipervínculo 413" xfId="14954" hidden="1"/>
    <cellStyle name="Hipervínculo 413" xfId="12821" hidden="1"/>
    <cellStyle name="Hipervínculo 413" xfId="8314" hidden="1"/>
    <cellStyle name="Hipervínculo 413" xfId="5089" hidden="1"/>
    <cellStyle name="Hipervínculo 413" xfId="16111" hidden="1"/>
    <cellStyle name="Hipervínculo 413" xfId="21386" hidden="1"/>
    <cellStyle name="Hipervínculo 413" xfId="21965" hidden="1"/>
    <cellStyle name="Hipervínculo 413" xfId="22370" hidden="1"/>
    <cellStyle name="Hipervínculo 413" xfId="22889" hidden="1"/>
    <cellStyle name="Hipervínculo 413" xfId="23294"/>
    <cellStyle name="Hipervínculo 414" xfId="2096" hidden="1"/>
    <cellStyle name="Hipervínculo 414" xfId="2902" hidden="1"/>
    <cellStyle name="Hipervínculo 414" xfId="4459" hidden="1"/>
    <cellStyle name="Hipervínculo 414" xfId="5221" hidden="1"/>
    <cellStyle name="Hipervínculo 414" xfId="6480" hidden="1"/>
    <cellStyle name="Hipervínculo 414" xfId="7417" hidden="1"/>
    <cellStyle name="Hipervínculo 414" xfId="9116" hidden="1"/>
    <cellStyle name="Hipervínculo 414" xfId="10025" hidden="1"/>
    <cellStyle name="Hipervínculo 414" xfId="11301" hidden="1"/>
    <cellStyle name="Hipervínculo 414" xfId="12173" hidden="1"/>
    <cellStyle name="Hipervínculo 414" xfId="13116" hidden="1"/>
    <cellStyle name="Hipervínculo 414" xfId="13912" hidden="1"/>
    <cellStyle name="Hipervínculo 414" xfId="9347" hidden="1"/>
    <cellStyle name="Hipervínculo 414" xfId="6927" hidden="1"/>
    <cellStyle name="Hipervínculo 414" xfId="5369" hidden="1"/>
    <cellStyle name="Hipervínculo 414" xfId="3420" hidden="1"/>
    <cellStyle name="Hipervínculo 414" xfId="2261" hidden="1"/>
    <cellStyle name="Hipervínculo 414" xfId="14260" hidden="1"/>
    <cellStyle name="Hipervínculo 414" xfId="15058" hidden="1"/>
    <cellStyle name="Hipervínculo 414" xfId="16165" hidden="1"/>
    <cellStyle name="Hipervínculo 414" xfId="16966" hidden="1"/>
    <cellStyle name="Hipervínculo 414" xfId="17724" hidden="1"/>
    <cellStyle name="Hipervínculo 414" xfId="18354" hidden="1"/>
    <cellStyle name="Hipervínculo 414" xfId="14429" hidden="1"/>
    <cellStyle name="Hipervínculo 414" xfId="10625" hidden="1"/>
    <cellStyle name="Hipervínculo 414" xfId="8286" hidden="1"/>
    <cellStyle name="Hipervínculo 414" xfId="5353" hidden="1"/>
    <cellStyle name="Hipervínculo 414" xfId="3172" hidden="1"/>
    <cellStyle name="Hipervínculo 414" xfId="11090" hidden="1"/>
    <cellStyle name="Hipervínculo 414" xfId="18850" hidden="1"/>
    <cellStyle name="Hipervínculo 414" xfId="19591" hidden="1"/>
    <cellStyle name="Hipervínculo 414" xfId="20153" hidden="1"/>
    <cellStyle name="Hipervínculo 414" xfId="20698" hidden="1"/>
    <cellStyle name="Hipervínculo 414" xfId="21103" hidden="1"/>
    <cellStyle name="Hipervínculo 414" xfId="18231" hidden="1"/>
    <cellStyle name="Hipervínculo 414" xfId="14947" hidden="1"/>
    <cellStyle name="Hipervínculo 414" xfId="12818" hidden="1"/>
    <cellStyle name="Hipervínculo 414" xfId="8309" hidden="1"/>
    <cellStyle name="Hipervínculo 414" xfId="5084" hidden="1"/>
    <cellStyle name="Hipervínculo 414" xfId="15996" hidden="1"/>
    <cellStyle name="Hipervínculo 414" xfId="21387" hidden="1"/>
    <cellStyle name="Hipervínculo 414" xfId="21966" hidden="1"/>
    <cellStyle name="Hipervínculo 414" xfId="22371" hidden="1"/>
    <cellStyle name="Hipervínculo 414" xfId="22890" hidden="1"/>
    <cellStyle name="Hipervínculo 414" xfId="23295"/>
    <cellStyle name="Hipervínculo 415" xfId="2098" hidden="1"/>
    <cellStyle name="Hipervínculo 415" xfId="2904" hidden="1"/>
    <cellStyle name="Hipervínculo 415" xfId="4461" hidden="1"/>
    <cellStyle name="Hipervínculo 415" xfId="5222" hidden="1"/>
    <cellStyle name="Hipervínculo 415" xfId="6482" hidden="1"/>
    <cellStyle name="Hipervínculo 415" xfId="7419" hidden="1"/>
    <cellStyle name="Hipervínculo 415" xfId="9118" hidden="1"/>
    <cellStyle name="Hipervínculo 415" xfId="10027" hidden="1"/>
    <cellStyle name="Hipervínculo 415" xfId="11303" hidden="1"/>
    <cellStyle name="Hipervínculo 415" xfId="12175" hidden="1"/>
    <cellStyle name="Hipervínculo 415" xfId="13117" hidden="1"/>
    <cellStyle name="Hipervínculo 415" xfId="13913" hidden="1"/>
    <cellStyle name="Hipervínculo 415" xfId="9342" hidden="1"/>
    <cellStyle name="Hipervínculo 415" xfId="6925" hidden="1"/>
    <cellStyle name="Hipervínculo 415" xfId="5367" hidden="1"/>
    <cellStyle name="Hipervínculo 415" xfId="3418" hidden="1"/>
    <cellStyle name="Hipervínculo 415" xfId="2260" hidden="1"/>
    <cellStyle name="Hipervínculo 415" xfId="14261" hidden="1"/>
    <cellStyle name="Hipervínculo 415" xfId="15059" hidden="1"/>
    <cellStyle name="Hipervínculo 415" xfId="16167" hidden="1"/>
    <cellStyle name="Hipervínculo 415" xfId="16968" hidden="1"/>
    <cellStyle name="Hipervínculo 415" xfId="17726" hidden="1"/>
    <cellStyle name="Hipervínculo 415" xfId="18355" hidden="1"/>
    <cellStyle name="Hipervínculo 415" xfId="14428" hidden="1"/>
    <cellStyle name="Hipervínculo 415" xfId="10624" hidden="1"/>
    <cellStyle name="Hipervínculo 415" xfId="8284" hidden="1"/>
    <cellStyle name="Hipervínculo 415" xfId="5350" hidden="1"/>
    <cellStyle name="Hipervínculo 415" xfId="3171" hidden="1"/>
    <cellStyle name="Hipervínculo 415" xfId="11082" hidden="1"/>
    <cellStyle name="Hipervínculo 415" xfId="18851" hidden="1"/>
    <cellStyle name="Hipervínculo 415" xfId="19592" hidden="1"/>
    <cellStyle name="Hipervínculo 415" xfId="20154" hidden="1"/>
    <cellStyle name="Hipervínculo 415" xfId="20699" hidden="1"/>
    <cellStyle name="Hipervínculo 415" xfId="21104" hidden="1"/>
    <cellStyle name="Hipervínculo 415" xfId="18229" hidden="1"/>
    <cellStyle name="Hipervínculo 415" xfId="14940" hidden="1"/>
    <cellStyle name="Hipervínculo 415" xfId="12816" hidden="1"/>
    <cellStyle name="Hipervínculo 415" xfId="8304" hidden="1"/>
    <cellStyle name="Hipervínculo 415" xfId="5081" hidden="1"/>
    <cellStyle name="Hipervínculo 415" xfId="15990" hidden="1"/>
    <cellStyle name="Hipervínculo 415" xfId="21388" hidden="1"/>
    <cellStyle name="Hipervínculo 415" xfId="21967" hidden="1"/>
    <cellStyle name="Hipervínculo 415" xfId="22372" hidden="1"/>
    <cellStyle name="Hipervínculo 415" xfId="22891" hidden="1"/>
    <cellStyle name="Hipervínculo 415" xfId="23296"/>
    <cellStyle name="Hipervínculo 416" xfId="2100" hidden="1"/>
    <cellStyle name="Hipervínculo 416" xfId="2906" hidden="1"/>
    <cellStyle name="Hipervínculo 416" xfId="4463" hidden="1"/>
    <cellStyle name="Hipervínculo 416" xfId="5224" hidden="1"/>
    <cellStyle name="Hipervínculo 416" xfId="6483" hidden="1"/>
    <cellStyle name="Hipervínculo 416" xfId="7421" hidden="1"/>
    <cellStyle name="Hipervínculo 416" xfId="9120" hidden="1"/>
    <cellStyle name="Hipervínculo 416" xfId="10028" hidden="1"/>
    <cellStyle name="Hipervínculo 416" xfId="11305" hidden="1"/>
    <cellStyle name="Hipervínculo 416" xfId="12177" hidden="1"/>
    <cellStyle name="Hipervínculo 416" xfId="13119" hidden="1"/>
    <cellStyle name="Hipervínculo 416" xfId="13915" hidden="1"/>
    <cellStyle name="Hipervínculo 416" xfId="9339" hidden="1"/>
    <cellStyle name="Hipervínculo 416" xfId="6924" hidden="1"/>
    <cellStyle name="Hipervínculo 416" xfId="5365" hidden="1"/>
    <cellStyle name="Hipervínculo 416" xfId="3416" hidden="1"/>
    <cellStyle name="Hipervínculo 416" xfId="2259" hidden="1"/>
    <cellStyle name="Hipervínculo 416" xfId="14262" hidden="1"/>
    <cellStyle name="Hipervínculo 416" xfId="15061" hidden="1"/>
    <cellStyle name="Hipervínculo 416" xfId="16168" hidden="1"/>
    <cellStyle name="Hipervínculo 416" xfId="16969" hidden="1"/>
    <cellStyle name="Hipervínculo 416" xfId="17728" hidden="1"/>
    <cellStyle name="Hipervínculo 416" xfId="18356" hidden="1"/>
    <cellStyle name="Hipervínculo 416" xfId="14427" hidden="1"/>
    <cellStyle name="Hipervínculo 416" xfId="10620" hidden="1"/>
    <cellStyle name="Hipervínculo 416" xfId="8281" hidden="1"/>
    <cellStyle name="Hipervínculo 416" xfId="5348" hidden="1"/>
    <cellStyle name="Hipervínculo 416" xfId="3170" hidden="1"/>
    <cellStyle name="Hipervínculo 416" xfId="11030" hidden="1"/>
    <cellStyle name="Hipervínculo 416" xfId="18852" hidden="1"/>
    <cellStyle name="Hipervínculo 416" xfId="19593" hidden="1"/>
    <cellStyle name="Hipervínculo 416" xfId="20155" hidden="1"/>
    <cellStyle name="Hipervínculo 416" xfId="20700" hidden="1"/>
    <cellStyle name="Hipervínculo 416" xfId="21105" hidden="1"/>
    <cellStyle name="Hipervínculo 416" xfId="18225" hidden="1"/>
    <cellStyle name="Hipervínculo 416" xfId="14933" hidden="1"/>
    <cellStyle name="Hipervínculo 416" xfId="12811" hidden="1"/>
    <cellStyle name="Hipervínculo 416" xfId="8300" hidden="1"/>
    <cellStyle name="Hipervínculo 416" xfId="5074" hidden="1"/>
    <cellStyle name="Hipervínculo 416" xfId="15947" hidden="1"/>
    <cellStyle name="Hipervínculo 416" xfId="21389" hidden="1"/>
    <cellStyle name="Hipervínculo 416" xfId="21968" hidden="1"/>
    <cellStyle name="Hipervínculo 416" xfId="22373" hidden="1"/>
    <cellStyle name="Hipervínculo 416" xfId="22892" hidden="1"/>
    <cellStyle name="Hipervínculo 416" xfId="23297"/>
    <cellStyle name="Hipervínculo 417" xfId="2102" hidden="1"/>
    <cellStyle name="Hipervínculo 417" xfId="2908" hidden="1"/>
    <cellStyle name="Hipervínculo 417" xfId="4464" hidden="1"/>
    <cellStyle name="Hipervínculo 417" xfId="5225" hidden="1"/>
    <cellStyle name="Hipervínculo 417" xfId="6485" hidden="1"/>
    <cellStyle name="Hipervínculo 417" xfId="7423" hidden="1"/>
    <cellStyle name="Hipervínculo 417" xfId="9122" hidden="1"/>
    <cellStyle name="Hipervínculo 417" xfId="10030" hidden="1"/>
    <cellStyle name="Hipervínculo 417" xfId="11307" hidden="1"/>
    <cellStyle name="Hipervínculo 417" xfId="12178" hidden="1"/>
    <cellStyle name="Hipervínculo 417" xfId="13120" hidden="1"/>
    <cellStyle name="Hipervínculo 417" xfId="13916" hidden="1"/>
    <cellStyle name="Hipervínculo 417" xfId="9336" hidden="1"/>
    <cellStyle name="Hipervínculo 417" xfId="6922" hidden="1"/>
    <cellStyle name="Hipervínculo 417" xfId="5363" hidden="1"/>
    <cellStyle name="Hipervínculo 417" xfId="3414" hidden="1"/>
    <cellStyle name="Hipervínculo 417" xfId="2257" hidden="1"/>
    <cellStyle name="Hipervínculo 417" xfId="14264" hidden="1"/>
    <cellStyle name="Hipervínculo 417" xfId="15062" hidden="1"/>
    <cellStyle name="Hipervínculo 417" xfId="16169" hidden="1"/>
    <cellStyle name="Hipervínculo 417" xfId="16971" hidden="1"/>
    <cellStyle name="Hipervínculo 417" xfId="17729" hidden="1"/>
    <cellStyle name="Hipervínculo 417" xfId="18358" hidden="1"/>
    <cellStyle name="Hipervínculo 417" xfId="14425" hidden="1"/>
    <cellStyle name="Hipervínculo 417" xfId="10613" hidden="1"/>
    <cellStyle name="Hipervínculo 417" xfId="8280" hidden="1"/>
    <cellStyle name="Hipervínculo 417" xfId="5347" hidden="1"/>
    <cellStyle name="Hipervínculo 417" xfId="3168" hidden="1"/>
    <cellStyle name="Hipervínculo 417" xfId="11024" hidden="1"/>
    <cellStyle name="Hipervínculo 417" xfId="18853" hidden="1"/>
    <cellStyle name="Hipervínculo 417" xfId="19594" hidden="1"/>
    <cellStyle name="Hipervínculo 417" xfId="20157" hidden="1"/>
    <cellStyle name="Hipervínculo 417" xfId="20701" hidden="1"/>
    <cellStyle name="Hipervínculo 417" xfId="21106" hidden="1"/>
    <cellStyle name="Hipervínculo 417" xfId="18223" hidden="1"/>
    <cellStyle name="Hipervínculo 417" xfId="14927" hidden="1"/>
    <cellStyle name="Hipervínculo 417" xfId="12808" hidden="1"/>
    <cellStyle name="Hipervínculo 417" xfId="8296" hidden="1"/>
    <cellStyle name="Hipervínculo 417" xfId="5068" hidden="1"/>
    <cellStyle name="Hipervínculo 417" xfId="15944" hidden="1"/>
    <cellStyle name="Hipervínculo 417" xfId="21390" hidden="1"/>
    <cellStyle name="Hipervínculo 417" xfId="21969" hidden="1"/>
    <cellStyle name="Hipervínculo 417" xfId="22374" hidden="1"/>
    <cellStyle name="Hipervínculo 417" xfId="22893" hidden="1"/>
    <cellStyle name="Hipervínculo 417" xfId="23298"/>
    <cellStyle name="Hipervínculo 418" xfId="2103" hidden="1"/>
    <cellStyle name="Hipervínculo 418" xfId="2910" hidden="1"/>
    <cellStyle name="Hipervínculo 418" xfId="4466" hidden="1"/>
    <cellStyle name="Hipervínculo 418" xfId="5227" hidden="1"/>
    <cellStyle name="Hipervínculo 418" xfId="6487" hidden="1"/>
    <cellStyle name="Hipervínculo 418" xfId="7425" hidden="1"/>
    <cellStyle name="Hipervínculo 418" xfId="9123" hidden="1"/>
    <cellStyle name="Hipervínculo 418" xfId="10032" hidden="1"/>
    <cellStyle name="Hipervínculo 418" xfId="11309" hidden="1"/>
    <cellStyle name="Hipervínculo 418" xfId="12180" hidden="1"/>
    <cellStyle name="Hipervínculo 418" xfId="13122" hidden="1"/>
    <cellStyle name="Hipervínculo 418" xfId="13917" hidden="1"/>
    <cellStyle name="Hipervínculo 418" xfId="9334" hidden="1"/>
    <cellStyle name="Hipervínculo 418" xfId="6921" hidden="1"/>
    <cellStyle name="Hipervínculo 418" xfId="5361" hidden="1"/>
    <cellStyle name="Hipervínculo 418" xfId="3413" hidden="1"/>
    <cellStyle name="Hipervínculo 418" xfId="2254" hidden="1"/>
    <cellStyle name="Hipervínculo 418" xfId="14265" hidden="1"/>
    <cellStyle name="Hipervínculo 418" xfId="15064" hidden="1"/>
    <cellStyle name="Hipervínculo 418" xfId="16171" hidden="1"/>
    <cellStyle name="Hipervínculo 418" xfId="16972" hidden="1"/>
    <cellStyle name="Hipervínculo 418" xfId="17731" hidden="1"/>
    <cellStyle name="Hipervínculo 418" xfId="18360" hidden="1"/>
    <cellStyle name="Hipervínculo 418" xfId="14420" hidden="1"/>
    <cellStyle name="Hipervínculo 418" xfId="10591" hidden="1"/>
    <cellStyle name="Hipervínculo 418" xfId="8277" hidden="1"/>
    <cellStyle name="Hipervínculo 418" xfId="5345" hidden="1"/>
    <cellStyle name="Hipervínculo 418" xfId="3164" hidden="1"/>
    <cellStyle name="Hipervínculo 418" xfId="11217" hidden="1"/>
    <cellStyle name="Hipervínculo 418" xfId="18854" hidden="1"/>
    <cellStyle name="Hipervínculo 418" xfId="19595" hidden="1"/>
    <cellStyle name="Hipervínculo 418" xfId="20158" hidden="1"/>
    <cellStyle name="Hipervínculo 418" xfId="20702" hidden="1"/>
    <cellStyle name="Hipervínculo 418" xfId="21107" hidden="1"/>
    <cellStyle name="Hipervínculo 418" xfId="18219" hidden="1"/>
    <cellStyle name="Hipervínculo 418" xfId="14921" hidden="1"/>
    <cellStyle name="Hipervínculo 418" xfId="12805" hidden="1"/>
    <cellStyle name="Hipervínculo 418" xfId="8291" hidden="1"/>
    <cellStyle name="Hipervínculo 418" xfId="5063" hidden="1"/>
    <cellStyle name="Hipervínculo 418" xfId="16106" hidden="1"/>
    <cellStyle name="Hipervínculo 418" xfId="21391" hidden="1"/>
    <cellStyle name="Hipervínculo 418" xfId="21970" hidden="1"/>
    <cellStyle name="Hipervínculo 418" xfId="22375" hidden="1"/>
    <cellStyle name="Hipervínculo 418" xfId="22894" hidden="1"/>
    <cellStyle name="Hipervínculo 418" xfId="23299"/>
    <cellStyle name="Hipervínculo 419" xfId="2104" hidden="1"/>
    <cellStyle name="Hipervínculo 419" xfId="2912" hidden="1"/>
    <cellStyle name="Hipervínculo 419" xfId="4467" hidden="1"/>
    <cellStyle name="Hipervínculo 419" xfId="5229" hidden="1"/>
    <cellStyle name="Hipervínculo 419" xfId="6489" hidden="1"/>
    <cellStyle name="Hipervínculo 419" xfId="7427" hidden="1"/>
    <cellStyle name="Hipervínculo 419" xfId="9125" hidden="1"/>
    <cellStyle name="Hipervínculo 419" xfId="10033" hidden="1"/>
    <cellStyle name="Hipervínculo 419" xfId="11311" hidden="1"/>
    <cellStyle name="Hipervínculo 419" xfId="12182" hidden="1"/>
    <cellStyle name="Hipervínculo 419" xfId="13123" hidden="1"/>
    <cellStyle name="Hipervínculo 419" xfId="13918" hidden="1"/>
    <cellStyle name="Hipervínculo 419" xfId="9331" hidden="1"/>
    <cellStyle name="Hipervínculo 419" xfId="6919" hidden="1"/>
    <cellStyle name="Hipervínculo 419" xfId="5359" hidden="1"/>
    <cellStyle name="Hipervínculo 419" xfId="3411" hidden="1"/>
    <cellStyle name="Hipervínculo 419" xfId="2253" hidden="1"/>
    <cellStyle name="Hipervínculo 419" xfId="14266" hidden="1"/>
    <cellStyle name="Hipervínculo 419" xfId="15065" hidden="1"/>
    <cellStyle name="Hipervínculo 419" xfId="16173" hidden="1"/>
    <cellStyle name="Hipervínculo 419" xfId="16973" hidden="1"/>
    <cellStyle name="Hipervínculo 419" xfId="17733" hidden="1"/>
    <cellStyle name="Hipervínculo 419" xfId="18361" hidden="1"/>
    <cellStyle name="Hipervínculo 419" xfId="14418" hidden="1"/>
    <cellStyle name="Hipervínculo 419" xfId="10573" hidden="1"/>
    <cellStyle name="Hipervínculo 419" xfId="8274" hidden="1"/>
    <cellStyle name="Hipervínculo 419" xfId="5344" hidden="1"/>
    <cellStyle name="Hipervínculo 419" xfId="3161" hidden="1"/>
    <cellStyle name="Hipervínculo 419" xfId="13263" hidden="1"/>
    <cellStyle name="Hipervínculo 419" xfId="18855" hidden="1"/>
    <cellStyle name="Hipervínculo 419" xfId="19596" hidden="1"/>
    <cellStyle name="Hipervínculo 419" xfId="20159" hidden="1"/>
    <cellStyle name="Hipervínculo 419" xfId="20703" hidden="1"/>
    <cellStyle name="Hipervínculo 419" xfId="21108" hidden="1"/>
    <cellStyle name="Hipervínculo 419" xfId="18216" hidden="1"/>
    <cellStyle name="Hipervínculo 419" xfId="14914" hidden="1"/>
    <cellStyle name="Hipervínculo 419" xfId="12802" hidden="1"/>
    <cellStyle name="Hipervínculo 419" xfId="8287" hidden="1"/>
    <cellStyle name="Hipervínculo 419" xfId="5059" hidden="1"/>
    <cellStyle name="Hipervínculo 419" xfId="17835" hidden="1"/>
    <cellStyle name="Hipervínculo 419" xfId="21392" hidden="1"/>
    <cellStyle name="Hipervínculo 419" xfId="21971" hidden="1"/>
    <cellStyle name="Hipervínculo 419" xfId="22376" hidden="1"/>
    <cellStyle name="Hipervínculo 419" xfId="22895" hidden="1"/>
    <cellStyle name="Hipervínculo 419" xfId="23300"/>
    <cellStyle name="Hipervínculo 42" xfId="585" hidden="1"/>
    <cellStyle name="Hipervínculo 42" xfId="1565" hidden="1"/>
    <cellStyle name="Hipervínculo 42" xfId="2166" hidden="1"/>
    <cellStyle name="Hipervínculo 42" xfId="2227" hidden="1"/>
    <cellStyle name="Hipervínculo 42" xfId="3081" hidden="1"/>
    <cellStyle name="Hipervínculo 42" xfId="3803" hidden="1"/>
    <cellStyle name="Hipervínculo 42" xfId="4534" hidden="1"/>
    <cellStyle name="Hipervínculo 42" xfId="4628" hidden="1"/>
    <cellStyle name="Hipervínculo 42" xfId="3112" hidden="1"/>
    <cellStyle name="Hipervínculo 42" xfId="5846" hidden="1"/>
    <cellStyle name="Hipervínculo 42" xfId="6562" hidden="1"/>
    <cellStyle name="Hipervínculo 42" xfId="6677" hidden="1"/>
    <cellStyle name="Hipervínculo 42" xfId="7744" hidden="1"/>
    <cellStyle name="Hipervínculo 42" xfId="8472" hidden="1"/>
    <cellStyle name="Hipervínculo 42" xfId="9196" hidden="1"/>
    <cellStyle name="Hipervínculo 42" xfId="9302" hidden="1"/>
    <cellStyle name="Hipervínculo 42" xfId="7875" hidden="1"/>
    <cellStyle name="Hipervínculo 42" xfId="10666" hidden="1"/>
    <cellStyle name="Hipervínculo 42" xfId="11386" hidden="1"/>
    <cellStyle name="Hipervínculo 42" xfId="11503" hidden="1"/>
    <cellStyle name="Hipervínculo 42" xfId="7562" hidden="1"/>
    <cellStyle name="Hipervínculo 42" xfId="12625" hidden="1"/>
    <cellStyle name="Hipervínculo 42" xfId="13189" hidden="1"/>
    <cellStyle name="Hipervínculo 42" xfId="13292" hidden="1"/>
    <cellStyle name="Hipervínculo 42" xfId="11744" hidden="1"/>
    <cellStyle name="Hipervínculo 42" xfId="10503" hidden="1"/>
    <cellStyle name="Hipervínculo 42" xfId="10346" hidden="1"/>
    <cellStyle name="Hipervínculo 42" xfId="8878" hidden="1"/>
    <cellStyle name="Hipervínculo 42" xfId="7827" hidden="1"/>
    <cellStyle name="Hipervínculo 42" xfId="6819" hidden="1"/>
    <cellStyle name="Hipervínculo 42" xfId="6655" hidden="1"/>
    <cellStyle name="Hipervínculo 42" xfId="8780" hidden="1"/>
    <cellStyle name="Hipervínculo 42" xfId="4601" hidden="1"/>
    <cellStyle name="Hipervínculo 42" xfId="3345" hidden="1"/>
    <cellStyle name="Hipervínculo 42" xfId="3233" hidden="1"/>
    <cellStyle name="Hipervínculo 42" xfId="1737" hidden="1"/>
    <cellStyle name="Hipervínculo 42" xfId="673" hidden="1"/>
    <cellStyle name="Hipervínculo 42" xfId="14327" hidden="1"/>
    <cellStyle name="Hipervínculo 42" xfId="14390" hidden="1"/>
    <cellStyle name="Hipervínculo 42" xfId="1469" hidden="1"/>
    <cellStyle name="Hipervínculo 42" xfId="15624" hidden="1"/>
    <cellStyle name="Hipervínculo 42" xfId="16241" hidden="1"/>
    <cellStyle name="Hipervínculo 42" xfId="16326" hidden="1"/>
    <cellStyle name="Hipervínculo 42" xfId="2093" hidden="1"/>
    <cellStyle name="Hipervínculo 42" xfId="17235" hidden="1"/>
    <cellStyle name="Hipervínculo 42" xfId="17792" hidden="1"/>
    <cellStyle name="Hipervínculo 42" xfId="17852" hidden="1"/>
    <cellStyle name="Hipervínculo 42" xfId="16535" hidden="1"/>
    <cellStyle name="Hipervínculo 42" xfId="15481" hidden="1"/>
    <cellStyle name="Hipervínculo 42" xfId="15349" hidden="1"/>
    <cellStyle name="Hipervínculo 42" xfId="14048" hidden="1"/>
    <cellStyle name="Hipervínculo 42" xfId="12340" hidden="1"/>
    <cellStyle name="Hipervínculo 42" xfId="10373" hidden="1"/>
    <cellStyle name="Hipervínculo 42" xfId="10235" hidden="1"/>
    <cellStyle name="Hipervínculo 42" xfId="13970" hidden="1"/>
    <cellStyle name="Hipervínculo 42" xfId="7050" hidden="1"/>
    <cellStyle name="Hipervínculo 42" xfId="5278" hidden="1"/>
    <cellStyle name="Hipervínculo 42" xfId="5121" hidden="1"/>
    <cellStyle name="Hipervínculo 42" xfId="2403" hidden="1"/>
    <cellStyle name="Hipervínculo 42" xfId="889" hidden="1"/>
    <cellStyle name="Hipervínculo 42" xfId="11408" hidden="1"/>
    <cellStyle name="Hipervínculo 42" xfId="11662" hidden="1"/>
    <cellStyle name="Hipervínculo 42" xfId="2216" hidden="1"/>
    <cellStyle name="Hipervínculo 42" xfId="19223" hidden="1"/>
    <cellStyle name="Hipervínculo 42" xfId="19651" hidden="1"/>
    <cellStyle name="Hipervínculo 42" xfId="19682" hidden="1"/>
    <cellStyle name="Hipervínculo 42" xfId="2942" hidden="1"/>
    <cellStyle name="Hipervínculo 42" xfId="20347" hidden="1"/>
    <cellStyle name="Hipervínculo 42" xfId="20758" hidden="1"/>
    <cellStyle name="Hipervínculo 42" xfId="20789" hidden="1"/>
    <cellStyle name="Hipervínculo 42" xfId="19786" hidden="1"/>
    <cellStyle name="Hipervínculo 42" xfId="19087" hidden="1"/>
    <cellStyle name="Hipervínculo 42" xfId="19005" hidden="1"/>
    <cellStyle name="Hipervínculo 42" xfId="17551" hidden="1"/>
    <cellStyle name="Hipervínculo 42" xfId="16402" hidden="1"/>
    <cellStyle name="Hipervínculo 42" xfId="14632" hidden="1"/>
    <cellStyle name="Hipervínculo 42" xfId="14400" hidden="1"/>
    <cellStyle name="Hipervínculo 42" xfId="17484" hidden="1"/>
    <cellStyle name="Hipervínculo 42" xfId="10946" hidden="1"/>
    <cellStyle name="Hipervínculo 42" xfId="8177" hidden="1"/>
    <cellStyle name="Hipervínculo 42" xfId="8132" hidden="1"/>
    <cellStyle name="Hipervínculo 42" xfId="3434" hidden="1"/>
    <cellStyle name="Hipervínculo 42" xfId="1138" hidden="1"/>
    <cellStyle name="Hipervínculo 42" xfId="16273" hidden="1"/>
    <cellStyle name="Hipervínculo 42" xfId="16468" hidden="1"/>
    <cellStyle name="Hipervínculo 42" xfId="3080" hidden="1"/>
    <cellStyle name="Hipervínculo 42" xfId="21615" hidden="1"/>
    <cellStyle name="Hipervínculo 42" xfId="22026" hidden="1"/>
    <cellStyle name="Hipervínculo 42" xfId="22057" hidden="1"/>
    <cellStyle name="Hipervínculo 42" xfId="4745" hidden="1"/>
    <cellStyle name="Hipervínculo 42" xfId="22539" hidden="1"/>
    <cellStyle name="Hipervínculo 42" xfId="22950" hidden="1"/>
    <cellStyle name="Hipervínculo 42" xfId="22981"/>
    <cellStyle name="Hipervínculo 420" xfId="2105" hidden="1"/>
    <cellStyle name="Hipervínculo 420" xfId="2914" hidden="1"/>
    <cellStyle name="Hipervínculo 420" xfId="4469" hidden="1"/>
    <cellStyle name="Hipervínculo 420" xfId="5230" hidden="1"/>
    <cellStyle name="Hipervínculo 420" xfId="6490" hidden="1"/>
    <cellStyle name="Hipervínculo 420" xfId="7429" hidden="1"/>
    <cellStyle name="Hipervínculo 420" xfId="9127" hidden="1"/>
    <cellStyle name="Hipervínculo 420" xfId="10035" hidden="1"/>
    <cellStyle name="Hipervínculo 420" xfId="11313" hidden="1"/>
    <cellStyle name="Hipervínculo 420" xfId="12183" hidden="1"/>
    <cellStyle name="Hipervínculo 420" xfId="13125" hidden="1"/>
    <cellStyle name="Hipervínculo 420" xfId="13919" hidden="1"/>
    <cellStyle name="Hipervínculo 420" xfId="9328" hidden="1"/>
    <cellStyle name="Hipervínculo 420" xfId="6918" hidden="1"/>
    <cellStyle name="Hipervínculo 420" xfId="5358" hidden="1"/>
    <cellStyle name="Hipervínculo 420" xfId="3409" hidden="1"/>
    <cellStyle name="Hipervínculo 420" xfId="2251" hidden="1"/>
    <cellStyle name="Hipervínculo 420" xfId="14268" hidden="1"/>
    <cellStyle name="Hipervínculo 420" xfId="15067" hidden="1"/>
    <cellStyle name="Hipervínculo 420" xfId="16175" hidden="1"/>
    <cellStyle name="Hipervínculo 420" xfId="16975" hidden="1"/>
    <cellStyle name="Hipervínculo 420" xfId="17735" hidden="1"/>
    <cellStyle name="Hipervínculo 420" xfId="18362" hidden="1"/>
    <cellStyle name="Hipervínculo 420" xfId="14415" hidden="1"/>
    <cellStyle name="Hipervínculo 420" xfId="10534" hidden="1"/>
    <cellStyle name="Hipervínculo 420" xfId="8270" hidden="1"/>
    <cellStyle name="Hipervínculo 420" xfId="5342" hidden="1"/>
    <cellStyle name="Hipervínculo 420" xfId="3157" hidden="1"/>
    <cellStyle name="Hipervínculo 420" xfId="11213" hidden="1"/>
    <cellStyle name="Hipervínculo 420" xfId="18857" hidden="1"/>
    <cellStyle name="Hipervínculo 420" xfId="19597" hidden="1"/>
    <cellStyle name="Hipervínculo 420" xfId="20160" hidden="1"/>
    <cellStyle name="Hipervínculo 420" xfId="20704" hidden="1"/>
    <cellStyle name="Hipervínculo 420" xfId="21109" hidden="1"/>
    <cellStyle name="Hipervínculo 420" xfId="18210" hidden="1"/>
    <cellStyle name="Hipervínculo 420" xfId="14909" hidden="1"/>
    <cellStyle name="Hipervínculo 420" xfId="12799" hidden="1"/>
    <cellStyle name="Hipervínculo 420" xfId="8283" hidden="1"/>
    <cellStyle name="Hipervínculo 420" xfId="5054" hidden="1"/>
    <cellStyle name="Hipervínculo 420" xfId="16103" hidden="1"/>
    <cellStyle name="Hipervínculo 420" xfId="21393" hidden="1"/>
    <cellStyle name="Hipervínculo 420" xfId="21972" hidden="1"/>
    <cellStyle name="Hipervínculo 420" xfId="22377" hidden="1"/>
    <cellStyle name="Hipervínculo 420" xfId="22896" hidden="1"/>
    <cellStyle name="Hipervínculo 420" xfId="23301"/>
    <cellStyle name="Hipervínculo 421" xfId="2106" hidden="1"/>
    <cellStyle name="Hipervínculo 421" xfId="2915" hidden="1"/>
    <cellStyle name="Hipervínculo 421" xfId="4470" hidden="1"/>
    <cellStyle name="Hipervínculo 421" xfId="5232" hidden="1"/>
    <cellStyle name="Hipervínculo 421" xfId="6492" hidden="1"/>
    <cellStyle name="Hipervínculo 421" xfId="7430" hidden="1"/>
    <cellStyle name="Hipervínculo 421" xfId="9129" hidden="1"/>
    <cellStyle name="Hipervínculo 421" xfId="10036" hidden="1"/>
    <cellStyle name="Hipervínculo 421" xfId="11315" hidden="1"/>
    <cellStyle name="Hipervínculo 421" xfId="12185" hidden="1"/>
    <cellStyle name="Hipervínculo 421" xfId="13126" hidden="1"/>
    <cellStyle name="Hipervínculo 421" xfId="13920" hidden="1"/>
    <cellStyle name="Hipervínculo 421" xfId="9324" hidden="1"/>
    <cellStyle name="Hipervínculo 421" xfId="6916" hidden="1"/>
    <cellStyle name="Hipervínculo 421" xfId="5356" hidden="1"/>
    <cellStyle name="Hipervínculo 421" xfId="3407" hidden="1"/>
    <cellStyle name="Hipervínculo 421" xfId="2250" hidden="1"/>
    <cellStyle name="Hipervínculo 421" xfId="14269" hidden="1"/>
    <cellStyle name="Hipervínculo 421" xfId="15069" hidden="1"/>
    <cellStyle name="Hipervínculo 421" xfId="16176" hidden="1"/>
    <cellStyle name="Hipervínculo 421" xfId="16976" hidden="1"/>
    <cellStyle name="Hipervínculo 421" xfId="17737" hidden="1"/>
    <cellStyle name="Hipervínculo 421" xfId="18364" hidden="1"/>
    <cellStyle name="Hipervínculo 421" xfId="14413" hidden="1"/>
    <cellStyle name="Hipervínculo 421" xfId="10499" hidden="1"/>
    <cellStyle name="Hipervínculo 421" xfId="8267" hidden="1"/>
    <cellStyle name="Hipervínculo 421" xfId="5341" hidden="1"/>
    <cellStyle name="Hipervínculo 421" xfId="3155" hidden="1"/>
    <cellStyle name="Hipervínculo 421" xfId="11207" hidden="1"/>
    <cellStyle name="Hipervínculo 421" xfId="18859" hidden="1"/>
    <cellStyle name="Hipervínculo 421" xfId="19598" hidden="1"/>
    <cellStyle name="Hipervínculo 421" xfId="20161" hidden="1"/>
    <cellStyle name="Hipervínculo 421" xfId="20705" hidden="1"/>
    <cellStyle name="Hipervínculo 421" xfId="21110" hidden="1"/>
    <cellStyle name="Hipervínculo 421" xfId="18207" hidden="1"/>
    <cellStyle name="Hipervínculo 421" xfId="14902" hidden="1"/>
    <cellStyle name="Hipervínculo 421" xfId="12797" hidden="1"/>
    <cellStyle name="Hipervínculo 421" xfId="8278" hidden="1"/>
    <cellStyle name="Hipervínculo 421" xfId="5049" hidden="1"/>
    <cellStyle name="Hipervínculo 421" xfId="16099" hidden="1"/>
    <cellStyle name="Hipervínculo 421" xfId="21394" hidden="1"/>
    <cellStyle name="Hipervínculo 421" xfId="21973" hidden="1"/>
    <cellStyle name="Hipervínculo 421" xfId="22378" hidden="1"/>
    <cellStyle name="Hipervínculo 421" xfId="22897" hidden="1"/>
    <cellStyle name="Hipervínculo 421" xfId="23302"/>
    <cellStyle name="Hipervínculo 422" xfId="2107" hidden="1"/>
    <cellStyle name="Hipervínculo 422" xfId="2917" hidden="1"/>
    <cellStyle name="Hipervínculo 422" xfId="4472" hidden="1"/>
    <cellStyle name="Hipervínculo 422" xfId="5234" hidden="1"/>
    <cellStyle name="Hipervínculo 422" xfId="6494" hidden="1"/>
    <cellStyle name="Hipervínculo 422" xfId="7432" hidden="1"/>
    <cellStyle name="Hipervínculo 422" xfId="9130" hidden="1"/>
    <cellStyle name="Hipervínculo 422" xfId="10038" hidden="1"/>
    <cellStyle name="Hipervínculo 422" xfId="11317" hidden="1"/>
    <cellStyle name="Hipervínculo 422" xfId="12186" hidden="1"/>
    <cellStyle name="Hipervínculo 422" xfId="13128" hidden="1"/>
    <cellStyle name="Hipervínculo 422" xfId="13921" hidden="1"/>
    <cellStyle name="Hipervínculo 422" xfId="9323" hidden="1"/>
    <cellStyle name="Hipervínculo 422" xfId="6914" hidden="1"/>
    <cellStyle name="Hipervínculo 422" xfId="5354" hidden="1"/>
    <cellStyle name="Hipervínculo 422" xfId="3406" hidden="1"/>
    <cellStyle name="Hipervínculo 422" xfId="2249" hidden="1"/>
    <cellStyle name="Hipervínculo 422" xfId="14270" hidden="1"/>
    <cellStyle name="Hipervínculo 422" xfId="15071" hidden="1"/>
    <cellStyle name="Hipervínculo 422" xfId="16178" hidden="1"/>
    <cellStyle name="Hipervínculo 422" xfId="16978" hidden="1"/>
    <cellStyle name="Hipervínculo 422" xfId="17738" hidden="1"/>
    <cellStyle name="Hipervínculo 422" xfId="18365" hidden="1"/>
    <cellStyle name="Hipervínculo 422" xfId="14411" hidden="1"/>
    <cellStyle name="Hipervínculo 422" xfId="10492" hidden="1"/>
    <cellStyle name="Hipervínculo 422" xfId="8260" hidden="1"/>
    <cellStyle name="Hipervínculo 422" xfId="5339" hidden="1"/>
    <cellStyle name="Hipervínculo 422" xfId="3152" hidden="1"/>
    <cellStyle name="Hipervínculo 422" xfId="11276" hidden="1"/>
    <cellStyle name="Hipervínculo 422" xfId="18861" hidden="1"/>
    <cellStyle name="Hipervínculo 422" xfId="19599" hidden="1"/>
    <cellStyle name="Hipervínculo 422" xfId="20163" hidden="1"/>
    <cellStyle name="Hipervínculo 422" xfId="20706" hidden="1"/>
    <cellStyle name="Hipervínculo 422" xfId="21111" hidden="1"/>
    <cellStyle name="Hipervínculo 422" xfId="18205" hidden="1"/>
    <cellStyle name="Hipervínculo 422" xfId="14894" hidden="1"/>
    <cellStyle name="Hipervínculo 422" xfId="12794" hidden="1"/>
    <cellStyle name="Hipervínculo 422" xfId="8271" hidden="1"/>
    <cellStyle name="Hipervínculo 422" xfId="5038" hidden="1"/>
    <cellStyle name="Hipervínculo 422" xfId="16155" hidden="1"/>
    <cellStyle name="Hipervínculo 422" xfId="21395" hidden="1"/>
    <cellStyle name="Hipervínculo 422" xfId="21974" hidden="1"/>
    <cellStyle name="Hipervínculo 422" xfId="22379" hidden="1"/>
    <cellStyle name="Hipervínculo 422" xfId="22898" hidden="1"/>
    <cellStyle name="Hipervínculo 422" xfId="23303"/>
    <cellStyle name="Hipervínculo 423" xfId="2109" hidden="1"/>
    <cellStyle name="Hipervínculo 423" xfId="2918" hidden="1"/>
    <cellStyle name="Hipervínculo 423" xfId="4473" hidden="1"/>
    <cellStyle name="Hipervínculo 423" xfId="5235" hidden="1"/>
    <cellStyle name="Hipervínculo 423" xfId="6496" hidden="1"/>
    <cellStyle name="Hipervínculo 423" xfId="7434" hidden="1"/>
    <cellStyle name="Hipervínculo 423" xfId="9132" hidden="1"/>
    <cellStyle name="Hipervínculo 423" xfId="10040" hidden="1"/>
    <cellStyle name="Hipervínculo 423" xfId="11319" hidden="1"/>
    <cellStyle name="Hipervínculo 423" xfId="12188" hidden="1"/>
    <cellStyle name="Hipervínculo 423" xfId="13130" hidden="1"/>
    <cellStyle name="Hipervínculo 423" xfId="13922" hidden="1"/>
    <cellStyle name="Hipervínculo 423" xfId="9320" hidden="1"/>
    <cellStyle name="Hipervínculo 423" xfId="6912" hidden="1"/>
    <cellStyle name="Hipervínculo 423" xfId="5352" hidden="1"/>
    <cellStyle name="Hipervínculo 423" xfId="3404" hidden="1"/>
    <cellStyle name="Hipervínculo 423" xfId="2247" hidden="1"/>
    <cellStyle name="Hipervínculo 423" xfId="14271" hidden="1"/>
    <cellStyle name="Hipervínculo 423" xfId="15073" hidden="1"/>
    <cellStyle name="Hipervínculo 423" xfId="16180" hidden="1"/>
    <cellStyle name="Hipervínculo 423" xfId="16979" hidden="1"/>
    <cellStyle name="Hipervínculo 423" xfId="17740" hidden="1"/>
    <cellStyle name="Hipervínculo 423" xfId="18367" hidden="1"/>
    <cellStyle name="Hipervínculo 423" xfId="14409" hidden="1"/>
    <cellStyle name="Hipervínculo 423" xfId="10491" hidden="1"/>
    <cellStyle name="Hipervínculo 423" xfId="8258" hidden="1"/>
    <cellStyle name="Hipervínculo 423" xfId="5338" hidden="1"/>
    <cellStyle name="Hipervínculo 423" xfId="3148" hidden="1"/>
    <cellStyle name="Hipervínculo 423" xfId="11200" hidden="1"/>
    <cellStyle name="Hipervínculo 423" xfId="18862" hidden="1"/>
    <cellStyle name="Hipervínculo 423" xfId="19600" hidden="1"/>
    <cellStyle name="Hipervínculo 423" xfId="20164" hidden="1"/>
    <cellStyle name="Hipervínculo 423" xfId="20707" hidden="1"/>
    <cellStyle name="Hipervínculo 423" xfId="21112" hidden="1"/>
    <cellStyle name="Hipervínculo 423" xfId="18202" hidden="1"/>
    <cellStyle name="Hipervínculo 423" xfId="14886" hidden="1"/>
    <cellStyle name="Hipervínculo 423" xfId="12791" hidden="1"/>
    <cellStyle name="Hipervínculo 423" xfId="8264" hidden="1"/>
    <cellStyle name="Hipervínculo 423" xfId="5033" hidden="1"/>
    <cellStyle name="Hipervínculo 423" xfId="16092" hidden="1"/>
    <cellStyle name="Hipervínculo 423" xfId="21396" hidden="1"/>
    <cellStyle name="Hipervínculo 423" xfId="21975" hidden="1"/>
    <cellStyle name="Hipervínculo 423" xfId="22380" hidden="1"/>
    <cellStyle name="Hipervínculo 423" xfId="22899" hidden="1"/>
    <cellStyle name="Hipervínculo 423" xfId="23304"/>
    <cellStyle name="Hipervínculo 424" xfId="2110" hidden="1"/>
    <cellStyle name="Hipervínculo 424" xfId="2919" hidden="1"/>
    <cellStyle name="Hipervínculo 424" xfId="4475" hidden="1"/>
    <cellStyle name="Hipervínculo 424" xfId="5237" hidden="1"/>
    <cellStyle name="Hipervínculo 424" xfId="6498" hidden="1"/>
    <cellStyle name="Hipervínculo 424" xfId="7436" hidden="1"/>
    <cellStyle name="Hipervínculo 424" xfId="9134" hidden="1"/>
    <cellStyle name="Hipervínculo 424" xfId="10041" hidden="1"/>
    <cellStyle name="Hipervínculo 424" xfId="11321" hidden="1"/>
    <cellStyle name="Hipervínculo 424" xfId="12189" hidden="1"/>
    <cellStyle name="Hipervínculo 424" xfId="13131" hidden="1"/>
    <cellStyle name="Hipervínculo 424" xfId="13923" hidden="1"/>
    <cellStyle name="Hipervínculo 424" xfId="9318" hidden="1"/>
    <cellStyle name="Hipervínculo 424" xfId="6910" hidden="1"/>
    <cellStyle name="Hipervínculo 424" xfId="5351" hidden="1"/>
    <cellStyle name="Hipervínculo 424" xfId="3402" hidden="1"/>
    <cellStyle name="Hipervínculo 424" xfId="2242" hidden="1"/>
    <cellStyle name="Hipervínculo 424" xfId="14272" hidden="1"/>
    <cellStyle name="Hipervínculo 424" xfId="15074" hidden="1"/>
    <cellStyle name="Hipervínculo 424" xfId="16182" hidden="1"/>
    <cellStyle name="Hipervínculo 424" xfId="16980" hidden="1"/>
    <cellStyle name="Hipervínculo 424" xfId="17742" hidden="1"/>
    <cellStyle name="Hipervínculo 424" xfId="18368" hidden="1"/>
    <cellStyle name="Hipervínculo 424" xfId="14405" hidden="1"/>
    <cellStyle name="Hipervínculo 424" xfId="10488" hidden="1"/>
    <cellStyle name="Hipervínculo 424" xfId="8255" hidden="1"/>
    <cellStyle name="Hipervínculo 424" xfId="5336" hidden="1"/>
    <cellStyle name="Hipervínculo 424" xfId="3145" hidden="1"/>
    <cellStyle name="Hipervínculo 424" xfId="11274" hidden="1"/>
    <cellStyle name="Hipervínculo 424" xfId="18863" hidden="1"/>
    <cellStyle name="Hipervínculo 424" xfId="19601" hidden="1"/>
    <cellStyle name="Hipervínculo 424" xfId="20165" hidden="1"/>
    <cellStyle name="Hipervínculo 424" xfId="20708" hidden="1"/>
    <cellStyle name="Hipervínculo 424" xfId="21113" hidden="1"/>
    <cellStyle name="Hipervínculo 424" xfId="18199" hidden="1"/>
    <cellStyle name="Hipervínculo 424" xfId="14880" hidden="1"/>
    <cellStyle name="Hipervínculo 424" xfId="12788" hidden="1"/>
    <cellStyle name="Hipervínculo 424" xfId="8256" hidden="1"/>
    <cellStyle name="Hipervínculo 424" xfId="5030" hidden="1"/>
    <cellStyle name="Hipervínculo 424" xfId="16153" hidden="1"/>
    <cellStyle name="Hipervínculo 424" xfId="21397" hidden="1"/>
    <cellStyle name="Hipervínculo 424" xfId="21976" hidden="1"/>
    <cellStyle name="Hipervínculo 424" xfId="22381" hidden="1"/>
    <cellStyle name="Hipervínculo 424" xfId="22900" hidden="1"/>
    <cellStyle name="Hipervínculo 424" xfId="23305"/>
    <cellStyle name="Hipervínculo 43" xfId="491" hidden="1"/>
    <cellStyle name="Hipervínculo 43" xfId="1496" hidden="1"/>
    <cellStyle name="Hipervínculo 43" xfId="2117" hidden="1"/>
    <cellStyle name="Hipervínculo 43" xfId="2313" hidden="1"/>
    <cellStyle name="Hipervínculo 43" xfId="3027" hidden="1"/>
    <cellStyle name="Hipervínculo 43" xfId="3718" hidden="1"/>
    <cellStyle name="Hipervínculo 43" xfId="4482" hidden="1"/>
    <cellStyle name="Hipervínculo 43" xfId="4746" hidden="1"/>
    <cellStyle name="Hipervínculo 43" xfId="3201" hidden="1"/>
    <cellStyle name="Hipervínculo 43" xfId="5760" hidden="1"/>
    <cellStyle name="Hipervínculo 43" xfId="6506" hidden="1"/>
    <cellStyle name="Hipervínculo 43" xfId="6799" hidden="1"/>
    <cellStyle name="Hipervínculo 43" xfId="7684" hidden="1"/>
    <cellStyle name="Hipervínculo 43" xfId="8387" hidden="1"/>
    <cellStyle name="Hipervínculo 43" xfId="9142" hidden="1"/>
    <cellStyle name="Hipervínculo 43" xfId="9433" hidden="1"/>
    <cellStyle name="Hipervínculo 43" xfId="8004" hidden="1"/>
    <cellStyle name="Hipervínculo 43" xfId="10580" hidden="1"/>
    <cellStyle name="Hipervínculo 43" xfId="11329" hidden="1"/>
    <cellStyle name="Hipervínculo 43" xfId="11604" hidden="1"/>
    <cellStyle name="Hipervínculo 43" xfId="10116" hidden="1"/>
    <cellStyle name="Hipervínculo 43" xfId="12556" hidden="1"/>
    <cellStyle name="Hipervínculo 43" xfId="13139" hidden="1"/>
    <cellStyle name="Hipervínculo 43" xfId="13412" hidden="1"/>
    <cellStyle name="Hipervínculo 43" xfId="11890" hidden="1"/>
    <cellStyle name="Hipervínculo 43" xfId="10677" hidden="1"/>
    <cellStyle name="Hipervínculo 43" xfId="10239" hidden="1"/>
    <cellStyle name="Hipervínculo 43" xfId="8999" hidden="1"/>
    <cellStyle name="Hipervínculo 43" xfId="7922" hidden="1"/>
    <cellStyle name="Hipervínculo 43" xfId="6897" hidden="1"/>
    <cellStyle name="Hipervínculo 43" xfId="6412" hidden="1"/>
    <cellStyle name="Hipervínculo 43" xfId="8528" hidden="1"/>
    <cellStyle name="Hipervínculo 43" xfId="4696" hidden="1"/>
    <cellStyle name="Hipervínculo 43" xfId="3394" hidden="1"/>
    <cellStyle name="Hipervínculo 43" xfId="3099" hidden="1"/>
    <cellStyle name="Hipervínculo 43" xfId="1856" hidden="1"/>
    <cellStyle name="Hipervínculo 43" xfId="755" hidden="1"/>
    <cellStyle name="Hipervínculo 43" xfId="14280" hidden="1"/>
    <cellStyle name="Hipervínculo 43" xfId="14486" hidden="1"/>
    <cellStyle name="Hipervínculo 43" xfId="1297" hidden="1"/>
    <cellStyle name="Hipervínculo 43" xfId="15541" hidden="1"/>
    <cellStyle name="Hipervínculo 43" xfId="16189" hidden="1"/>
    <cellStyle name="Hipervínculo 43" xfId="16408" hidden="1"/>
    <cellStyle name="Hipervínculo 43" xfId="15139" hidden="1"/>
    <cellStyle name="Hipervínculo 43" xfId="17165" hidden="1"/>
    <cellStyle name="Hipervínculo 43" xfId="17749" hidden="1"/>
    <cellStyle name="Hipervínculo 43" xfId="17945" hidden="1"/>
    <cellStyle name="Hipervínculo 43" xfId="16694" hidden="1"/>
    <cellStyle name="Hipervínculo 43" xfId="15644" hidden="1"/>
    <cellStyle name="Hipervínculo 43" xfId="15249" hidden="1"/>
    <cellStyle name="Hipervínculo 43" xfId="14161" hidden="1"/>
    <cellStyle name="Hipervínculo 43" xfId="12403" hidden="1"/>
    <cellStyle name="Hipervínculo 43" xfId="10475" hidden="1"/>
    <cellStyle name="Hipervínculo 43" xfId="10049" hidden="1"/>
    <cellStyle name="Hipervínculo 43" xfId="13701" hidden="1"/>
    <cellStyle name="Hipervínculo 43" xfId="7379" hidden="1"/>
    <cellStyle name="Hipervínculo 43" xfId="5329" hidden="1"/>
    <cellStyle name="Hipervínculo 43" xfId="4906" hidden="1"/>
    <cellStyle name="Hipervínculo 43" xfId="2570" hidden="1"/>
    <cellStyle name="Hipervínculo 43" xfId="987" hidden="1"/>
    <cellStyle name="Hipervínculo 43" xfId="11178" hidden="1"/>
    <cellStyle name="Hipervínculo 43" xfId="18380" hidden="1"/>
    <cellStyle name="Hipervínculo 43" xfId="1984" hidden="1"/>
    <cellStyle name="Hipervínculo 43" xfId="19146" hidden="1"/>
    <cellStyle name="Hipervínculo 43" xfId="19608" hidden="1"/>
    <cellStyle name="Hipervínculo 43" xfId="19727" hidden="1"/>
    <cellStyle name="Hipervínculo 43" xfId="18891" hidden="1"/>
    <cellStyle name="Hipervínculo 43" xfId="20286" hidden="1"/>
    <cellStyle name="Hipervínculo 43" xfId="20715" hidden="1"/>
    <cellStyle name="Hipervínculo 43" xfId="20834" hidden="1"/>
    <cellStyle name="Hipervínculo 43" xfId="19925" hidden="1"/>
    <cellStyle name="Hipervínculo 43" xfId="19243" hidden="1"/>
    <cellStyle name="Hipervínculo 43" xfId="18957" hidden="1"/>
    <cellStyle name="Hipervínculo 43" xfId="17656" hidden="1"/>
    <cellStyle name="Hipervínculo 43" xfId="16590" hidden="1"/>
    <cellStyle name="Hipervínculo 43" xfId="14851" hidden="1"/>
    <cellStyle name="Hipervínculo 43" xfId="14239" hidden="1"/>
    <cellStyle name="Hipervínculo 43" xfId="17305" hidden="1"/>
    <cellStyle name="Hipervínculo 43" xfId="11310" hidden="1"/>
    <cellStyle name="Hipervínculo 43" xfId="8240" hidden="1"/>
    <cellStyle name="Hipervínculo 43" xfId="7997" hidden="1"/>
    <cellStyle name="Hipervínculo 43" xfId="3893" hidden="1"/>
    <cellStyle name="Hipervínculo 43" xfId="1272" hidden="1"/>
    <cellStyle name="Hipervínculo 43" xfId="16072" hidden="1"/>
    <cellStyle name="Hipervínculo 43" xfId="21118" hidden="1"/>
    <cellStyle name="Hipervínculo 43" xfId="2916" hidden="1"/>
    <cellStyle name="Hipervínculo 43" xfId="21554" hidden="1"/>
    <cellStyle name="Hipervínculo 43" xfId="21983" hidden="1"/>
    <cellStyle name="Hipervínculo 43" xfId="22102" hidden="1"/>
    <cellStyle name="Hipervínculo 43" xfId="21425" hidden="1"/>
    <cellStyle name="Hipervínculo 43" xfId="22478" hidden="1"/>
    <cellStyle name="Hipervínculo 43" xfId="22907" hidden="1"/>
    <cellStyle name="Hipervínculo 43" xfId="23026"/>
    <cellStyle name="Hipervínculo 44" xfId="493" hidden="1"/>
    <cellStyle name="Hipervínculo 44" xfId="1498" hidden="1"/>
    <cellStyle name="Hipervínculo 44" xfId="2116" hidden="1"/>
    <cellStyle name="Hipervínculo 44" xfId="2311" hidden="1"/>
    <cellStyle name="Hipervínculo 44" xfId="3028" hidden="1"/>
    <cellStyle name="Hipervínculo 44" xfId="3720" hidden="1"/>
    <cellStyle name="Hipervínculo 44" xfId="4481" hidden="1"/>
    <cellStyle name="Hipervínculo 44" xfId="4743" hidden="1"/>
    <cellStyle name="Hipervínculo 44" xfId="3199" hidden="1"/>
    <cellStyle name="Hipervínculo 44" xfId="5762" hidden="1"/>
    <cellStyle name="Hipervínculo 44" xfId="6505" hidden="1"/>
    <cellStyle name="Hipervínculo 44" xfId="6797" hidden="1"/>
    <cellStyle name="Hipervínculo 44" xfId="7685" hidden="1"/>
    <cellStyle name="Hipervínculo 44" xfId="8389" hidden="1"/>
    <cellStyle name="Hipervínculo 44" xfId="9141" hidden="1"/>
    <cellStyle name="Hipervínculo 44" xfId="9430" hidden="1"/>
    <cellStyle name="Hipervínculo 44" xfId="8002" hidden="1"/>
    <cellStyle name="Hipervínculo 44" xfId="10582" hidden="1"/>
    <cellStyle name="Hipervínculo 44" xfId="11328" hidden="1"/>
    <cellStyle name="Hipervínculo 44" xfId="11602" hidden="1"/>
    <cellStyle name="Hipervínculo 44" xfId="10114" hidden="1"/>
    <cellStyle name="Hipervínculo 44" xfId="12558" hidden="1"/>
    <cellStyle name="Hipervínculo 44" xfId="13138" hidden="1"/>
    <cellStyle name="Hipervínculo 44" xfId="13409" hidden="1"/>
    <cellStyle name="Hipervínculo 44" xfId="11886" hidden="1"/>
    <cellStyle name="Hipervínculo 44" xfId="10678" hidden="1"/>
    <cellStyle name="Hipervínculo 44" xfId="10241" hidden="1"/>
    <cellStyle name="Hipervínculo 44" xfId="8995" hidden="1"/>
    <cellStyle name="Hipervínculo 44" xfId="7919" hidden="1"/>
    <cellStyle name="Hipervínculo 44" xfId="6898" hidden="1"/>
    <cellStyle name="Hipervínculo 44" xfId="6418" hidden="1"/>
    <cellStyle name="Hipervínculo 44" xfId="8533" hidden="1"/>
    <cellStyle name="Hipervínculo 44" xfId="4694" hidden="1"/>
    <cellStyle name="Hipervínculo 44" xfId="3395" hidden="1"/>
    <cellStyle name="Hipervínculo 44" xfId="3101" hidden="1"/>
    <cellStyle name="Hipervínculo 44" xfId="1854" hidden="1"/>
    <cellStyle name="Hipervínculo 44" xfId="753" hidden="1"/>
    <cellStyle name="Hipervínculo 44" xfId="14279" hidden="1"/>
    <cellStyle name="Hipervínculo 44" xfId="14484" hidden="1"/>
    <cellStyle name="Hipervínculo 44" xfId="1300" hidden="1"/>
    <cellStyle name="Hipervínculo 44" xfId="15543" hidden="1"/>
    <cellStyle name="Hipervínculo 44" xfId="16188" hidden="1"/>
    <cellStyle name="Hipervínculo 44" xfId="16406" hidden="1"/>
    <cellStyle name="Hipervínculo 44" xfId="15137" hidden="1"/>
    <cellStyle name="Hipervínculo 44" xfId="17167" hidden="1"/>
    <cellStyle name="Hipervínculo 44" xfId="17748" hidden="1"/>
    <cellStyle name="Hipervínculo 44" xfId="17942" hidden="1"/>
    <cellStyle name="Hipervínculo 44" xfId="16690" hidden="1"/>
    <cellStyle name="Hipervínculo 44" xfId="15645" hidden="1"/>
    <cellStyle name="Hipervínculo 44" xfId="15251" hidden="1"/>
    <cellStyle name="Hipervínculo 44" xfId="14158" hidden="1"/>
    <cellStyle name="Hipervínculo 44" xfId="12401" hidden="1"/>
    <cellStyle name="Hipervínculo 44" xfId="10476" hidden="1"/>
    <cellStyle name="Hipervínculo 44" xfId="10051" hidden="1"/>
    <cellStyle name="Hipervínculo 44" xfId="13708" hidden="1"/>
    <cellStyle name="Hipervínculo 44" xfId="7373" hidden="1"/>
    <cellStyle name="Hipervínculo 44" xfId="5330" hidden="1"/>
    <cellStyle name="Hipervínculo 44" xfId="4910" hidden="1"/>
    <cellStyle name="Hipervínculo 44" xfId="2560" hidden="1"/>
    <cellStyle name="Hipervínculo 44" xfId="985" hidden="1"/>
    <cellStyle name="Hipervínculo 44" xfId="11182" hidden="1"/>
    <cellStyle name="Hipervínculo 44" xfId="18378" hidden="1"/>
    <cellStyle name="Hipervínculo 44" xfId="1988" hidden="1"/>
    <cellStyle name="Hipervínculo 44" xfId="19148" hidden="1"/>
    <cellStyle name="Hipervínculo 44" xfId="19607" hidden="1"/>
    <cellStyle name="Hipervínculo 44" xfId="19726" hidden="1"/>
    <cellStyle name="Hipervínculo 44" xfId="18890" hidden="1"/>
    <cellStyle name="Hipervínculo 44" xfId="20288" hidden="1"/>
    <cellStyle name="Hipervínculo 44" xfId="20714" hidden="1"/>
    <cellStyle name="Hipervínculo 44" xfId="20833" hidden="1"/>
    <cellStyle name="Hipervínculo 44" xfId="19921" hidden="1"/>
    <cellStyle name="Hipervínculo 44" xfId="19244" hidden="1"/>
    <cellStyle name="Hipervínculo 44" xfId="18958" hidden="1"/>
    <cellStyle name="Hipervínculo 44" xfId="17653" hidden="1"/>
    <cellStyle name="Hipervínculo 44" xfId="16574" hidden="1"/>
    <cellStyle name="Hipervínculo 44" xfId="14855" hidden="1"/>
    <cellStyle name="Hipervínculo 44" xfId="14255" hidden="1"/>
    <cellStyle name="Hipervínculo 44" xfId="17309" hidden="1"/>
    <cellStyle name="Hipervínculo 44" xfId="11300" hidden="1"/>
    <cellStyle name="Hipervínculo 44" xfId="8242" hidden="1"/>
    <cellStyle name="Hipervínculo 44" xfId="8010" hidden="1"/>
    <cellStyle name="Hipervínculo 44" xfId="3885" hidden="1"/>
    <cellStyle name="Hipervínculo 44" xfId="1270" hidden="1"/>
    <cellStyle name="Hipervínculo 44" xfId="16076" hidden="1"/>
    <cellStyle name="Hipervínculo 44" xfId="21117" hidden="1"/>
    <cellStyle name="Hipervínculo 44" xfId="2920" hidden="1"/>
    <cellStyle name="Hipervínculo 44" xfId="21556" hidden="1"/>
    <cellStyle name="Hipervínculo 44" xfId="21982" hidden="1"/>
    <cellStyle name="Hipervínculo 44" xfId="22101" hidden="1"/>
    <cellStyle name="Hipervínculo 44" xfId="21424" hidden="1"/>
    <cellStyle name="Hipervínculo 44" xfId="22480" hidden="1"/>
    <cellStyle name="Hipervínculo 44" xfId="22906" hidden="1"/>
    <cellStyle name="Hipervínculo 44" xfId="23025"/>
    <cellStyle name="Hipervínculo 45" xfId="495" hidden="1"/>
    <cellStyle name="Hipervínculo 45" xfId="1499" hidden="1"/>
    <cellStyle name="Hipervínculo 45" xfId="2115" hidden="1"/>
    <cellStyle name="Hipervínculo 45" xfId="2308" hidden="1"/>
    <cellStyle name="Hipervínculo 45" xfId="3029" hidden="1"/>
    <cellStyle name="Hipervínculo 45" xfId="3722" hidden="1"/>
    <cellStyle name="Hipervínculo 45" xfId="4480" hidden="1"/>
    <cellStyle name="Hipervínculo 45" xfId="4740" hidden="1"/>
    <cellStyle name="Hipervínculo 45" xfId="3197" hidden="1"/>
    <cellStyle name="Hipervínculo 45" xfId="5764" hidden="1"/>
    <cellStyle name="Hipervínculo 45" xfId="6504" hidden="1"/>
    <cellStyle name="Hipervínculo 45" xfId="6794" hidden="1"/>
    <cellStyle name="Hipervínculo 45" xfId="7687" hidden="1"/>
    <cellStyle name="Hipervínculo 45" xfId="8391" hidden="1"/>
    <cellStyle name="Hipervínculo 45" xfId="9140" hidden="1"/>
    <cellStyle name="Hipervínculo 45" xfId="9427" hidden="1"/>
    <cellStyle name="Hipervínculo 45" xfId="7999" hidden="1"/>
    <cellStyle name="Hipervínculo 45" xfId="10583" hidden="1"/>
    <cellStyle name="Hipervínculo 45" xfId="11327" hidden="1"/>
    <cellStyle name="Hipervínculo 45" xfId="11600" hidden="1"/>
    <cellStyle name="Hipervínculo 45" xfId="10112" hidden="1"/>
    <cellStyle name="Hipervínculo 45" xfId="12559" hidden="1"/>
    <cellStyle name="Hipervínculo 45" xfId="13137" hidden="1"/>
    <cellStyle name="Hipervínculo 45" xfId="13407" hidden="1"/>
    <cellStyle name="Hipervínculo 45" xfId="11884" hidden="1"/>
    <cellStyle name="Hipervínculo 45" xfId="10680" hidden="1"/>
    <cellStyle name="Hipervínculo 45" xfId="10243" hidden="1"/>
    <cellStyle name="Hipervínculo 45" xfId="8993" hidden="1"/>
    <cellStyle name="Hipervínculo 45" xfId="7916" hidden="1"/>
    <cellStyle name="Hipervínculo 45" xfId="6900" hidden="1"/>
    <cellStyle name="Hipervínculo 45" xfId="6423" hidden="1"/>
    <cellStyle name="Hipervínculo 45" xfId="8539" hidden="1"/>
    <cellStyle name="Hipervínculo 45" xfId="4692" hidden="1"/>
    <cellStyle name="Hipervínculo 45" xfId="3396" hidden="1"/>
    <cellStyle name="Hipervínculo 45" xfId="3102" hidden="1"/>
    <cellStyle name="Hipervínculo 45" xfId="1851" hidden="1"/>
    <cellStyle name="Hipervínculo 45" xfId="751" hidden="1"/>
    <cellStyle name="Hipervínculo 45" xfId="14278" hidden="1"/>
    <cellStyle name="Hipervínculo 45" xfId="14482" hidden="1"/>
    <cellStyle name="Hipervínculo 45" xfId="1302" hidden="1"/>
    <cellStyle name="Hipervínculo 45" xfId="15545" hidden="1"/>
    <cellStyle name="Hipervínculo 45" xfId="16187" hidden="1"/>
    <cellStyle name="Hipervínculo 45" xfId="16405" hidden="1"/>
    <cellStyle name="Hipervínculo 45" xfId="15135" hidden="1"/>
    <cellStyle name="Hipervínculo 45" xfId="17168" hidden="1"/>
    <cellStyle name="Hipervínculo 45" xfId="17747" hidden="1"/>
    <cellStyle name="Hipervínculo 45" xfId="17939" hidden="1"/>
    <cellStyle name="Hipervínculo 45" xfId="16686" hidden="1"/>
    <cellStyle name="Hipervínculo 45" xfId="15647" hidden="1"/>
    <cellStyle name="Hipervínculo 45" xfId="15253" hidden="1"/>
    <cellStyle name="Hipervínculo 45" xfId="14156" hidden="1"/>
    <cellStyle name="Hipervínculo 45" xfId="12400" hidden="1"/>
    <cellStyle name="Hipervínculo 45" xfId="10479" hidden="1"/>
    <cellStyle name="Hipervínculo 45" xfId="10054" hidden="1"/>
    <cellStyle name="Hipervínculo 45" xfId="13712" hidden="1"/>
    <cellStyle name="Hipervínculo 45" xfId="7364" hidden="1"/>
    <cellStyle name="Hipervínculo 45" xfId="5331" hidden="1"/>
    <cellStyle name="Hipervínculo 45" xfId="4913" hidden="1"/>
    <cellStyle name="Hipervínculo 45" xfId="2554" hidden="1"/>
    <cellStyle name="Hipervínculo 45" xfId="984" hidden="1"/>
    <cellStyle name="Hipervínculo 45" xfId="11186" hidden="1"/>
    <cellStyle name="Hipervínculo 45" xfId="18376" hidden="1"/>
    <cellStyle name="Hipervínculo 45" xfId="1994" hidden="1"/>
    <cellStyle name="Hipervínculo 45" xfId="19150" hidden="1"/>
    <cellStyle name="Hipervínculo 45" xfId="19606" hidden="1"/>
    <cellStyle name="Hipervínculo 45" xfId="19725" hidden="1"/>
    <cellStyle name="Hipervínculo 45" xfId="18889" hidden="1"/>
    <cellStyle name="Hipervínculo 45" xfId="20289" hidden="1"/>
    <cellStyle name="Hipervínculo 45" xfId="20713" hidden="1"/>
    <cellStyle name="Hipervínculo 45" xfId="20832" hidden="1"/>
    <cellStyle name="Hipervínculo 45" xfId="19918" hidden="1"/>
    <cellStyle name="Hipervínculo 45" xfId="19246" hidden="1"/>
    <cellStyle name="Hipervínculo 45" xfId="18959" hidden="1"/>
    <cellStyle name="Hipervínculo 45" xfId="17651" hidden="1"/>
    <cellStyle name="Hipervínculo 45" xfId="16569" hidden="1"/>
    <cellStyle name="Hipervínculo 45" xfId="14859" hidden="1"/>
    <cellStyle name="Hipervínculo 45" xfId="14259" hidden="1"/>
    <cellStyle name="Hipervínculo 45" xfId="17313" hidden="1"/>
    <cellStyle name="Hipervínculo 45" xfId="11291" hidden="1"/>
    <cellStyle name="Hipervínculo 45" xfId="8243" hidden="1"/>
    <cellStyle name="Hipervínculo 45" xfId="8014" hidden="1"/>
    <cellStyle name="Hipervínculo 45" xfId="3872" hidden="1"/>
    <cellStyle name="Hipervínculo 45" xfId="1269" hidden="1"/>
    <cellStyle name="Hipervínculo 45" xfId="16079" hidden="1"/>
    <cellStyle name="Hipervínculo 45" xfId="21116" hidden="1"/>
    <cellStyle name="Hipervínculo 45" xfId="2921" hidden="1"/>
    <cellStyle name="Hipervínculo 45" xfId="21557" hidden="1"/>
    <cellStyle name="Hipervínculo 45" xfId="21981" hidden="1"/>
    <cellStyle name="Hipervínculo 45" xfId="22100" hidden="1"/>
    <cellStyle name="Hipervínculo 45" xfId="21423" hidden="1"/>
    <cellStyle name="Hipervínculo 45" xfId="22481" hidden="1"/>
    <cellStyle name="Hipervínculo 45" xfId="22905" hidden="1"/>
    <cellStyle name="Hipervínculo 45" xfId="23024"/>
    <cellStyle name="Hipervínculo 46" xfId="497" hidden="1"/>
    <cellStyle name="Hipervínculo 46" xfId="1501" hidden="1"/>
    <cellStyle name="Hipervínculo 46" xfId="2114" hidden="1"/>
    <cellStyle name="Hipervínculo 46" xfId="2306" hidden="1"/>
    <cellStyle name="Hipervínculo 46" xfId="3030" hidden="1"/>
    <cellStyle name="Hipervínculo 46" xfId="3724" hidden="1"/>
    <cellStyle name="Hipervínculo 46" xfId="4479" hidden="1"/>
    <cellStyle name="Hipervínculo 46" xfId="4737" hidden="1"/>
    <cellStyle name="Hipervínculo 46" xfId="3194" hidden="1"/>
    <cellStyle name="Hipervínculo 46" xfId="5766" hidden="1"/>
    <cellStyle name="Hipervínculo 46" xfId="6503" hidden="1"/>
    <cellStyle name="Hipervínculo 46" xfId="6792" hidden="1"/>
    <cellStyle name="Hipervínculo 46" xfId="7688" hidden="1"/>
    <cellStyle name="Hipervínculo 46" xfId="8393" hidden="1"/>
    <cellStyle name="Hipervínculo 46" xfId="9139" hidden="1"/>
    <cellStyle name="Hipervínculo 46" xfId="9424" hidden="1"/>
    <cellStyle name="Hipervínculo 46" xfId="7996" hidden="1"/>
    <cellStyle name="Hipervínculo 46" xfId="10585" hidden="1"/>
    <cellStyle name="Hipervínculo 46" xfId="11326" hidden="1"/>
    <cellStyle name="Hipervínculo 46" xfId="11598" hidden="1"/>
    <cellStyle name="Hipervínculo 46" xfId="10109" hidden="1"/>
    <cellStyle name="Hipervínculo 46" xfId="12561" hidden="1"/>
    <cellStyle name="Hipervínculo 46" xfId="13136" hidden="1"/>
    <cellStyle name="Hipervínculo 46" xfId="13404" hidden="1"/>
    <cellStyle name="Hipervínculo 46" xfId="11880" hidden="1"/>
    <cellStyle name="Hipervínculo 46" xfId="10682" hidden="1"/>
    <cellStyle name="Hipervínculo 46" xfId="10246" hidden="1"/>
    <cellStyle name="Hipervínculo 46" xfId="8990" hidden="1"/>
    <cellStyle name="Hipervínculo 46" xfId="7912" hidden="1"/>
    <cellStyle name="Hipervínculo 46" xfId="6901" hidden="1"/>
    <cellStyle name="Hipervínculo 46" xfId="6428" hidden="1"/>
    <cellStyle name="Hipervínculo 46" xfId="8544" hidden="1"/>
    <cellStyle name="Hipervínculo 46" xfId="4689" hidden="1"/>
    <cellStyle name="Hipervínculo 46" xfId="3397" hidden="1"/>
    <cellStyle name="Hipervínculo 46" xfId="3103" hidden="1"/>
    <cellStyle name="Hipervínculo 46" xfId="1849" hidden="1"/>
    <cellStyle name="Hipervínculo 46" xfId="749" hidden="1"/>
    <cellStyle name="Hipervínculo 46" xfId="14277" hidden="1"/>
    <cellStyle name="Hipervínculo 46" xfId="14480" hidden="1"/>
    <cellStyle name="Hipervínculo 46" xfId="1306" hidden="1"/>
    <cellStyle name="Hipervínculo 46" xfId="15547" hidden="1"/>
    <cellStyle name="Hipervínculo 46" xfId="16186" hidden="1"/>
    <cellStyle name="Hipervínculo 46" xfId="16403" hidden="1"/>
    <cellStyle name="Hipervínculo 46" xfId="15133" hidden="1"/>
    <cellStyle name="Hipervínculo 46" xfId="17170" hidden="1"/>
    <cellStyle name="Hipervínculo 46" xfId="17746" hidden="1"/>
    <cellStyle name="Hipervínculo 46" xfId="17937" hidden="1"/>
    <cellStyle name="Hipervínculo 46" xfId="16682" hidden="1"/>
    <cellStyle name="Hipervínculo 46" xfId="15650" hidden="1"/>
    <cellStyle name="Hipervínculo 46" xfId="15256" hidden="1"/>
    <cellStyle name="Hipervínculo 46" xfId="14153" hidden="1"/>
    <cellStyle name="Hipervínculo 46" xfId="12398" hidden="1"/>
    <cellStyle name="Hipervínculo 46" xfId="10480" hidden="1"/>
    <cellStyle name="Hipervínculo 46" xfId="10058" hidden="1"/>
    <cellStyle name="Hipervínculo 46" xfId="13716" hidden="1"/>
    <cellStyle name="Hipervínculo 46" xfId="7356" hidden="1"/>
    <cellStyle name="Hipervínculo 46" xfId="5332" hidden="1"/>
    <cellStyle name="Hipervínculo 46" xfId="4917" hidden="1"/>
    <cellStyle name="Hipervínculo 46" xfId="2552" hidden="1"/>
    <cellStyle name="Hipervínculo 46" xfId="982" hidden="1"/>
    <cellStyle name="Hipervínculo 46" xfId="11508" hidden="1"/>
    <cellStyle name="Hipervínculo 46" xfId="18374" hidden="1"/>
    <cellStyle name="Hipervínculo 46" xfId="1997" hidden="1"/>
    <cellStyle name="Hipervínculo 46" xfId="19152" hidden="1"/>
    <cellStyle name="Hipervínculo 46" xfId="19605" hidden="1"/>
    <cellStyle name="Hipervínculo 46" xfId="19724" hidden="1"/>
    <cellStyle name="Hipervínculo 46" xfId="18888" hidden="1"/>
    <cellStyle name="Hipervínculo 46" xfId="20291" hidden="1"/>
    <cellStyle name="Hipervínculo 46" xfId="20712" hidden="1"/>
    <cellStyle name="Hipervínculo 46" xfId="20831" hidden="1"/>
    <cellStyle name="Hipervínculo 46" xfId="19914" hidden="1"/>
    <cellStyle name="Hipervínculo 46" xfId="19249" hidden="1"/>
    <cellStyle name="Hipervínculo 46" xfId="18960" hidden="1"/>
    <cellStyle name="Hipervínculo 46" xfId="17648" hidden="1"/>
    <cellStyle name="Hipervínculo 46" xfId="16549" hidden="1"/>
    <cellStyle name="Hipervínculo 46" xfId="14863" hidden="1"/>
    <cellStyle name="Hipervínculo 46" xfId="14263" hidden="1"/>
    <cellStyle name="Hipervínculo 46" xfId="17317" hidden="1"/>
    <cellStyle name="Hipervínculo 46" xfId="11283" hidden="1"/>
    <cellStyle name="Hipervínculo 46" xfId="8245" hidden="1"/>
    <cellStyle name="Hipervínculo 46" xfId="8017" hidden="1"/>
    <cellStyle name="Hipervínculo 46" xfId="3862" hidden="1"/>
    <cellStyle name="Hipervínculo 46" xfId="1265" hidden="1"/>
    <cellStyle name="Hipervínculo 46" xfId="16339" hidden="1"/>
    <cellStyle name="Hipervínculo 46" xfId="21115" hidden="1"/>
    <cellStyle name="Hipervínculo 46" xfId="2925" hidden="1"/>
    <cellStyle name="Hipervínculo 46" xfId="21559" hidden="1"/>
    <cellStyle name="Hipervínculo 46" xfId="21980" hidden="1"/>
    <cellStyle name="Hipervínculo 46" xfId="22099" hidden="1"/>
    <cellStyle name="Hipervínculo 46" xfId="21422" hidden="1"/>
    <cellStyle name="Hipervínculo 46" xfId="22483" hidden="1"/>
    <cellStyle name="Hipervínculo 46" xfId="22904" hidden="1"/>
    <cellStyle name="Hipervínculo 46" xfId="23023"/>
    <cellStyle name="Hipervínculo 47" xfId="499" hidden="1"/>
    <cellStyle name="Hipervínculo 47" xfId="1503" hidden="1"/>
    <cellStyle name="Hipervínculo 47" xfId="2113" hidden="1"/>
    <cellStyle name="Hipervínculo 47" xfId="2303" hidden="1"/>
    <cellStyle name="Hipervínculo 47" xfId="3031" hidden="1"/>
    <cellStyle name="Hipervínculo 47" xfId="3726" hidden="1"/>
    <cellStyle name="Hipervínculo 47" xfId="4478" hidden="1"/>
    <cellStyle name="Hipervínculo 47" xfId="4734" hidden="1"/>
    <cellStyle name="Hipervínculo 47" xfId="3192" hidden="1"/>
    <cellStyle name="Hipervínculo 47" xfId="5768" hidden="1"/>
    <cellStyle name="Hipervínculo 47" xfId="6502" hidden="1"/>
    <cellStyle name="Hipervínculo 47" xfId="6790" hidden="1"/>
    <cellStyle name="Hipervínculo 47" xfId="7689" hidden="1"/>
    <cellStyle name="Hipervínculo 47" xfId="8395" hidden="1"/>
    <cellStyle name="Hipervínculo 47" xfId="9138" hidden="1"/>
    <cellStyle name="Hipervínculo 47" xfId="9422" hidden="1"/>
    <cellStyle name="Hipervínculo 47" xfId="7993" hidden="1"/>
    <cellStyle name="Hipervínculo 47" xfId="10587" hidden="1"/>
    <cellStyle name="Hipervínculo 47" xfId="11325" hidden="1"/>
    <cellStyle name="Hipervínculo 47" xfId="11596" hidden="1"/>
    <cellStyle name="Hipervínculo 47" xfId="10107" hidden="1"/>
    <cellStyle name="Hipervínculo 47" xfId="12562" hidden="1"/>
    <cellStyle name="Hipervínculo 47" xfId="13135" hidden="1"/>
    <cellStyle name="Hipervínculo 47" xfId="13401" hidden="1"/>
    <cellStyle name="Hipervínculo 47" xfId="11876" hidden="1"/>
    <cellStyle name="Hipervínculo 47" xfId="10683" hidden="1"/>
    <cellStyle name="Hipervínculo 47" xfId="10248" hidden="1"/>
    <cellStyle name="Hipervínculo 47" xfId="8988" hidden="1"/>
    <cellStyle name="Hipervínculo 47" xfId="7910" hidden="1"/>
    <cellStyle name="Hipervínculo 47" xfId="6902" hidden="1"/>
    <cellStyle name="Hipervínculo 47" xfId="6434" hidden="1"/>
    <cellStyle name="Hipervínculo 47" xfId="8550" hidden="1"/>
    <cellStyle name="Hipervínculo 47" xfId="4687" hidden="1"/>
    <cellStyle name="Hipervínculo 47" xfId="3398" hidden="1"/>
    <cellStyle name="Hipervínculo 47" xfId="3104" hidden="1"/>
    <cellStyle name="Hipervínculo 47" xfId="1847" hidden="1"/>
    <cellStyle name="Hipervínculo 47" xfId="747" hidden="1"/>
    <cellStyle name="Hipervínculo 47" xfId="14276" hidden="1"/>
    <cellStyle name="Hipervínculo 47" xfId="14478" hidden="1"/>
    <cellStyle name="Hipervínculo 47" xfId="1309" hidden="1"/>
    <cellStyle name="Hipervínculo 47" xfId="15549" hidden="1"/>
    <cellStyle name="Hipervínculo 47" xfId="16185" hidden="1"/>
    <cellStyle name="Hipervínculo 47" xfId="16401" hidden="1"/>
    <cellStyle name="Hipervínculo 47" xfId="15131" hidden="1"/>
    <cellStyle name="Hipervínculo 47" xfId="17171" hidden="1"/>
    <cellStyle name="Hipervínculo 47" xfId="17745" hidden="1"/>
    <cellStyle name="Hipervínculo 47" xfId="17935" hidden="1"/>
    <cellStyle name="Hipervínculo 47" xfId="16678" hidden="1"/>
    <cellStyle name="Hipervínculo 47" xfId="15652" hidden="1"/>
    <cellStyle name="Hipervínculo 47" xfId="15257" hidden="1"/>
    <cellStyle name="Hipervínculo 47" xfId="14151" hidden="1"/>
    <cellStyle name="Hipervínculo 47" xfId="12397" hidden="1"/>
    <cellStyle name="Hipervínculo 47" xfId="10481" hidden="1"/>
    <cellStyle name="Hipervínculo 47" xfId="10061" hidden="1"/>
    <cellStyle name="Hipervínculo 47" xfId="13719" hidden="1"/>
    <cellStyle name="Hipervínculo 47" xfId="7349" hidden="1"/>
    <cellStyle name="Hipervínculo 47" xfId="5333" hidden="1"/>
    <cellStyle name="Hipervínculo 47" xfId="4921" hidden="1"/>
    <cellStyle name="Hipervínculo 47" xfId="2548" hidden="1"/>
    <cellStyle name="Hipervínculo 47" xfId="980" hidden="1"/>
    <cellStyle name="Hipervínculo 47" xfId="11188" hidden="1"/>
    <cellStyle name="Hipervínculo 47" xfId="18372" hidden="1"/>
    <cellStyle name="Hipervínculo 47" xfId="2002" hidden="1"/>
    <cellStyle name="Hipervínculo 47" xfId="19154" hidden="1"/>
    <cellStyle name="Hipervínculo 47" xfId="19604" hidden="1"/>
    <cellStyle name="Hipervínculo 47" xfId="19723" hidden="1"/>
    <cellStyle name="Hipervínculo 47" xfId="18887" hidden="1"/>
    <cellStyle name="Hipervínculo 47" xfId="20292" hidden="1"/>
    <cellStyle name="Hipervínculo 47" xfId="20711" hidden="1"/>
    <cellStyle name="Hipervínculo 47" xfId="20830" hidden="1"/>
    <cellStyle name="Hipervínculo 47" xfId="19911" hidden="1"/>
    <cellStyle name="Hipervínculo 47" xfId="19251" hidden="1"/>
    <cellStyle name="Hipervínculo 47" xfId="18961" hidden="1"/>
    <cellStyle name="Hipervínculo 47" xfId="17646" hidden="1"/>
    <cellStyle name="Hipervínculo 47" xfId="16537" hidden="1"/>
    <cellStyle name="Hipervínculo 47" xfId="14867" hidden="1"/>
    <cellStyle name="Hipervínculo 47" xfId="14267" hidden="1"/>
    <cellStyle name="Hipervínculo 47" xfId="17321" hidden="1"/>
    <cellStyle name="Hipervínculo 47" xfId="11272" hidden="1"/>
    <cellStyle name="Hipervínculo 47" xfId="8247" hidden="1"/>
    <cellStyle name="Hipervínculo 47" xfId="8021" hidden="1"/>
    <cellStyle name="Hipervínculo 47" xfId="3850" hidden="1"/>
    <cellStyle name="Hipervínculo 47" xfId="1264" hidden="1"/>
    <cellStyle name="Hipervínculo 47" xfId="16081" hidden="1"/>
    <cellStyle name="Hipervínculo 47" xfId="21114" hidden="1"/>
    <cellStyle name="Hipervínculo 47" xfId="2926" hidden="1"/>
    <cellStyle name="Hipervínculo 47" xfId="21560" hidden="1"/>
    <cellStyle name="Hipervínculo 47" xfId="21979" hidden="1"/>
    <cellStyle name="Hipervínculo 47" xfId="22098" hidden="1"/>
    <cellStyle name="Hipervínculo 47" xfId="21421" hidden="1"/>
    <cellStyle name="Hipervínculo 47" xfId="22484" hidden="1"/>
    <cellStyle name="Hipervínculo 47" xfId="22903" hidden="1"/>
    <cellStyle name="Hipervínculo 47" xfId="23022"/>
    <cellStyle name="Hipervínculo 48" xfId="586" hidden="1"/>
    <cellStyle name="Hipervínculo 48" xfId="1566" hidden="1"/>
    <cellStyle name="Hipervínculo 48" xfId="2167" hidden="1"/>
    <cellStyle name="Hipervínculo 48" xfId="2226" hidden="1"/>
    <cellStyle name="Hipervínculo 48" xfId="3082" hidden="1"/>
    <cellStyle name="Hipervínculo 48" xfId="3804" hidden="1"/>
    <cellStyle name="Hipervínculo 48" xfId="4535" hidden="1"/>
    <cellStyle name="Hipervínculo 48" xfId="4626" hidden="1"/>
    <cellStyle name="Hipervínculo 48" xfId="3110" hidden="1"/>
    <cellStyle name="Hipervínculo 48" xfId="5847" hidden="1"/>
    <cellStyle name="Hipervínculo 48" xfId="6563" hidden="1"/>
    <cellStyle name="Hipervínculo 48" xfId="6675" hidden="1"/>
    <cellStyle name="Hipervínculo 48" xfId="7745" hidden="1"/>
    <cellStyle name="Hipervínculo 48" xfId="8473" hidden="1"/>
    <cellStyle name="Hipervínculo 48" xfId="9197" hidden="1"/>
    <cellStyle name="Hipervínculo 48" xfId="9301" hidden="1"/>
    <cellStyle name="Hipervínculo 48" xfId="7873" hidden="1"/>
    <cellStyle name="Hipervínculo 48" xfId="10667" hidden="1"/>
    <cellStyle name="Hipervínculo 48" xfId="11387" hidden="1"/>
    <cellStyle name="Hipervínculo 48" xfId="11502" hidden="1"/>
    <cellStyle name="Hipervínculo 48" xfId="7563" hidden="1"/>
    <cellStyle name="Hipervínculo 48" xfId="12626" hidden="1"/>
    <cellStyle name="Hipervínculo 48" xfId="13190" hidden="1"/>
    <cellStyle name="Hipervínculo 48" xfId="13290" hidden="1"/>
    <cellStyle name="Hipervínculo 48" xfId="11743" hidden="1"/>
    <cellStyle name="Hipervínculo 48" xfId="10502" hidden="1"/>
    <cellStyle name="Hipervínculo 48" xfId="10348" hidden="1"/>
    <cellStyle name="Hipervínculo 48" xfId="8874" hidden="1"/>
    <cellStyle name="Hipervínculo 48" xfId="7826" hidden="1"/>
    <cellStyle name="Hipervínculo 48" xfId="6817" hidden="1"/>
    <cellStyle name="Hipervínculo 48" xfId="6657" hidden="1"/>
    <cellStyle name="Hipervínculo 48" xfId="8784" hidden="1"/>
    <cellStyle name="Hipervínculo 48" xfId="4600" hidden="1"/>
    <cellStyle name="Hipervínculo 48" xfId="3344" hidden="1"/>
    <cellStyle name="Hipervínculo 48" xfId="3235" hidden="1"/>
    <cellStyle name="Hipervínculo 48" xfId="1735" hidden="1"/>
    <cellStyle name="Hipervínculo 48" xfId="672" hidden="1"/>
    <cellStyle name="Hipervínculo 48" xfId="14328" hidden="1"/>
    <cellStyle name="Hipervínculo 48" xfId="14388" hidden="1"/>
    <cellStyle name="Hipervínculo 48" xfId="1477" hidden="1"/>
    <cellStyle name="Hipervínculo 48" xfId="15625" hidden="1"/>
    <cellStyle name="Hipervínculo 48" xfId="16242" hidden="1"/>
    <cellStyle name="Hipervínculo 48" xfId="16324" hidden="1"/>
    <cellStyle name="Hipervínculo 48" xfId="2091" hidden="1"/>
    <cellStyle name="Hipervínculo 48" xfId="17236" hidden="1"/>
    <cellStyle name="Hipervínculo 48" xfId="17793" hidden="1"/>
    <cellStyle name="Hipervínculo 48" xfId="17850" hidden="1"/>
    <cellStyle name="Hipervínculo 48" xfId="16534" hidden="1"/>
    <cellStyle name="Hipervínculo 48" xfId="15479" hidden="1"/>
    <cellStyle name="Hipervínculo 48" xfId="15352" hidden="1"/>
    <cellStyle name="Hipervínculo 48" xfId="14046" hidden="1"/>
    <cellStyle name="Hipervínculo 48" xfId="12339" hidden="1"/>
    <cellStyle name="Hipervínculo 48" xfId="10372" hidden="1"/>
    <cellStyle name="Hipervínculo 48" xfId="10238" hidden="1"/>
    <cellStyle name="Hipervínculo 48" xfId="13973" hidden="1"/>
    <cellStyle name="Hipervínculo 48" xfId="7046" hidden="1"/>
    <cellStyle name="Hipervínculo 48" xfId="5277" hidden="1"/>
    <cellStyle name="Hipervínculo 48" xfId="5125" hidden="1"/>
    <cellStyle name="Hipervínculo 48" xfId="2401" hidden="1"/>
    <cellStyle name="Hipervínculo 48" xfId="887" hidden="1"/>
    <cellStyle name="Hipervínculo 48" xfId="11413" hidden="1"/>
    <cellStyle name="Hipervínculo 48" xfId="11660" hidden="1"/>
    <cellStyle name="Hipervínculo 48" xfId="2217" hidden="1"/>
    <cellStyle name="Hipervínculo 48" xfId="19224" hidden="1"/>
    <cellStyle name="Hipervínculo 48" xfId="19652" hidden="1"/>
    <cellStyle name="Hipervínculo 48" xfId="19681" hidden="1"/>
    <cellStyle name="Hipervínculo 48" xfId="2941" hidden="1"/>
    <cellStyle name="Hipervínculo 48" xfId="20348" hidden="1"/>
    <cellStyle name="Hipervínculo 48" xfId="20759" hidden="1"/>
    <cellStyle name="Hipervínculo 48" xfId="20788" hidden="1"/>
    <cellStyle name="Hipervínculo 48" xfId="19785" hidden="1"/>
    <cellStyle name="Hipervínculo 48" xfId="19085" hidden="1"/>
    <cellStyle name="Hipervínculo 48" xfId="19007" hidden="1"/>
    <cellStyle name="Hipervínculo 48" xfId="17548" hidden="1"/>
    <cellStyle name="Hipervínculo 48" xfId="16400" hidden="1"/>
    <cellStyle name="Hipervínculo 48" xfId="14630" hidden="1"/>
    <cellStyle name="Hipervínculo 48" xfId="14401" hidden="1"/>
    <cellStyle name="Hipervínculo 48" xfId="17487" hidden="1"/>
    <cellStyle name="Hipervínculo 48" xfId="10944" hidden="1"/>
    <cellStyle name="Hipervínculo 48" xfId="8176" hidden="1"/>
    <cellStyle name="Hipervínculo 48" xfId="8133" hidden="1"/>
    <cellStyle name="Hipervínculo 48" xfId="3432" hidden="1"/>
    <cellStyle name="Hipervínculo 48" xfId="1134" hidden="1"/>
    <cellStyle name="Hipervínculo 48" xfId="16277" hidden="1"/>
    <cellStyle name="Hipervínculo 48" xfId="16464" hidden="1"/>
    <cellStyle name="Hipervínculo 48" xfId="3088" hidden="1"/>
    <cellStyle name="Hipervínculo 48" xfId="21616" hidden="1"/>
    <cellStyle name="Hipervínculo 48" xfId="22027" hidden="1"/>
    <cellStyle name="Hipervínculo 48" xfId="22056" hidden="1"/>
    <cellStyle name="Hipervínculo 48" xfId="4735" hidden="1"/>
    <cellStyle name="Hipervínculo 48" xfId="22540" hidden="1"/>
    <cellStyle name="Hipervínculo 48" xfId="22951" hidden="1"/>
    <cellStyle name="Hipervínculo 48" xfId="22980"/>
    <cellStyle name="Hipervínculo 49" xfId="579" hidden="1"/>
    <cellStyle name="Hipervínculo 49" xfId="1561" hidden="1"/>
    <cellStyle name="Hipervínculo 49" xfId="2164" hidden="1"/>
    <cellStyle name="Hipervínculo 49" xfId="2229" hidden="1"/>
    <cellStyle name="Hipervínculo 49" xfId="3077" hidden="1"/>
    <cellStyle name="Hipervínculo 49" xfId="3798" hidden="1"/>
    <cellStyle name="Hipervínculo 49" xfId="4532" hidden="1"/>
    <cellStyle name="Hipervínculo 49" xfId="4634" hidden="1"/>
    <cellStyle name="Hipervínculo 49" xfId="3116" hidden="1"/>
    <cellStyle name="Hipervínculo 49" xfId="5840" hidden="1"/>
    <cellStyle name="Hipervínculo 49" xfId="6560" hidden="1"/>
    <cellStyle name="Hipervínculo 49" xfId="6683" hidden="1"/>
    <cellStyle name="Hipervínculo 49" xfId="7741" hidden="1"/>
    <cellStyle name="Hipervínculo 49" xfId="8466" hidden="1"/>
    <cellStyle name="Hipervínculo 49" xfId="9194" hidden="1"/>
    <cellStyle name="Hipervínculo 49" xfId="9309" hidden="1"/>
    <cellStyle name="Hipervínculo 49" xfId="7881" hidden="1"/>
    <cellStyle name="Hipervínculo 49" xfId="10660" hidden="1"/>
    <cellStyle name="Hipervínculo 49" xfId="11384" hidden="1"/>
    <cellStyle name="Hipervínculo 49" xfId="11509" hidden="1"/>
    <cellStyle name="Hipervínculo 49" xfId="7773" hidden="1"/>
    <cellStyle name="Hipervínculo 49" xfId="12621" hidden="1"/>
    <cellStyle name="Hipervínculo 49" xfId="13187" hidden="1"/>
    <cellStyle name="Hipervínculo 49" xfId="13298" hidden="1"/>
    <cellStyle name="Hipervínculo 49" xfId="11749" hidden="1"/>
    <cellStyle name="Hipervínculo 49" xfId="10506" hidden="1"/>
    <cellStyle name="Hipervínculo 49" xfId="10340" hidden="1"/>
    <cellStyle name="Hipervínculo 49" xfId="8885" hidden="1"/>
    <cellStyle name="Hipervínculo 49" xfId="7832" hidden="1"/>
    <cellStyle name="Hipervínculo 49" xfId="6822" hidden="1"/>
    <cellStyle name="Hipervínculo 49" xfId="6649" hidden="1"/>
    <cellStyle name="Hipervínculo 49" xfId="8767" hidden="1"/>
    <cellStyle name="Hipervínculo 49" xfId="4605" hidden="1"/>
    <cellStyle name="Hipervínculo 49" xfId="3347" hidden="1"/>
    <cellStyle name="Hipervínculo 49" xfId="3224" hidden="1"/>
    <cellStyle name="Hipervínculo 49" xfId="1742" hidden="1"/>
    <cellStyle name="Hipervínculo 49" xfId="678" hidden="1"/>
    <cellStyle name="Hipervínculo 49" xfId="14325" hidden="1"/>
    <cellStyle name="Hipervínculo 49" xfId="14394" hidden="1"/>
    <cellStyle name="Hipervínculo 49" xfId="1447" hidden="1"/>
    <cellStyle name="Hipervínculo 49" xfId="15618" hidden="1"/>
    <cellStyle name="Hipervínculo 49" xfId="16239" hidden="1"/>
    <cellStyle name="Hipervínculo 49" xfId="16330" hidden="1"/>
    <cellStyle name="Hipervínculo 49" xfId="1687" hidden="1"/>
    <cellStyle name="Hipervínculo 49" xfId="17230" hidden="1"/>
    <cellStyle name="Hipervínculo 49" xfId="17790" hidden="1"/>
    <cellStyle name="Hipervínculo 49" xfId="17858" hidden="1"/>
    <cellStyle name="Hipervínculo 49" xfId="16543" hidden="1"/>
    <cellStyle name="Hipervínculo 49" xfId="15485" hidden="1"/>
    <cellStyle name="Hipervínculo 49" xfId="15344" hidden="1"/>
    <cellStyle name="Hipervínculo 49" xfId="14055" hidden="1"/>
    <cellStyle name="Hipervínculo 49" xfId="12344" hidden="1"/>
    <cellStyle name="Hipervínculo 49" xfId="10375" hidden="1"/>
    <cellStyle name="Hipervínculo 49" xfId="10225" hidden="1"/>
    <cellStyle name="Hipervínculo 49" xfId="13960" hidden="1"/>
    <cellStyle name="Hipervínculo 49" xfId="7071" hidden="1"/>
    <cellStyle name="Hipervínculo 49" xfId="5280" hidden="1"/>
    <cellStyle name="Hipervínculo 49" xfId="5108" hidden="1"/>
    <cellStyle name="Hipervínculo 49" xfId="2408" hidden="1"/>
    <cellStyle name="Hipervínculo 49" xfId="895" hidden="1"/>
    <cellStyle name="Hipervínculo 49" xfId="11403" hidden="1"/>
    <cellStyle name="Hipervínculo 49" xfId="11671" hidden="1"/>
    <cellStyle name="Hipervínculo 49" xfId="2214" hidden="1"/>
    <cellStyle name="Hipervínculo 49" xfId="19218" hidden="1"/>
    <cellStyle name="Hipervínculo 49" xfId="19649" hidden="1"/>
    <cellStyle name="Hipervínculo 49" xfId="19684" hidden="1"/>
    <cellStyle name="Hipervínculo 49" xfId="2328" hidden="1"/>
    <cellStyle name="Hipervínculo 49" xfId="20343" hidden="1"/>
    <cellStyle name="Hipervínculo 49" xfId="20756" hidden="1"/>
    <cellStyle name="Hipervínculo 49" xfId="20791" hidden="1"/>
    <cellStyle name="Hipervínculo 49" xfId="19793" hidden="1"/>
    <cellStyle name="Hipervínculo 49" xfId="19091" hidden="1"/>
    <cellStyle name="Hipervínculo 49" xfId="19003" hidden="1"/>
    <cellStyle name="Hipervínculo 49" xfId="17556" hidden="1"/>
    <cellStyle name="Hipervínculo 49" xfId="16415" hidden="1"/>
    <cellStyle name="Hipervínculo 49" xfId="14636" hidden="1"/>
    <cellStyle name="Hipervínculo 49" xfId="14393" hidden="1"/>
    <cellStyle name="Hipervínculo 49" xfId="17474" hidden="1"/>
    <cellStyle name="Hipervínculo 49" xfId="10971" hidden="1"/>
    <cellStyle name="Hipervínculo 49" xfId="8179" hidden="1"/>
    <cellStyle name="Hipervínculo 49" xfId="8130" hidden="1"/>
    <cellStyle name="Hipervínculo 49" xfId="3447" hidden="1"/>
    <cellStyle name="Hipervínculo 49" xfId="1147" hidden="1"/>
    <cellStyle name="Hipervínculo 49" xfId="16266" hidden="1"/>
    <cellStyle name="Hipervínculo 49" xfId="16479" hidden="1"/>
    <cellStyle name="Hipervínculo 49" xfId="3042" hidden="1"/>
    <cellStyle name="Hipervínculo 49" xfId="21611" hidden="1"/>
    <cellStyle name="Hipervínculo 49" xfId="22024" hidden="1"/>
    <cellStyle name="Hipervínculo 49" xfId="22059" hidden="1"/>
    <cellStyle name="Hipervínculo 49" xfId="3294" hidden="1"/>
    <cellStyle name="Hipervínculo 49" xfId="22535" hidden="1"/>
    <cellStyle name="Hipervínculo 49" xfId="22948" hidden="1"/>
    <cellStyle name="Hipervínculo 49" xfId="22983"/>
    <cellStyle name="Hipervínculo 5" xfId="449" hidden="1"/>
    <cellStyle name="Hipervínculo 5" xfId="1464" hidden="1"/>
    <cellStyle name="Hipervínculo 5" xfId="1579" hidden="1"/>
    <cellStyle name="Hipervínculo 5" xfId="2322" hidden="1"/>
    <cellStyle name="Hipervínculo 5" xfId="3002" hidden="1"/>
    <cellStyle name="Hipervínculo 5" xfId="3684" hidden="1"/>
    <cellStyle name="Hipervínculo 5" xfId="3827" hidden="1"/>
    <cellStyle name="Hipervínculo 5" xfId="4755" hidden="1"/>
    <cellStyle name="Hipervínculo 5" xfId="3252" hidden="1"/>
    <cellStyle name="Hipervínculo 5" xfId="5724" hidden="1"/>
    <cellStyle name="Hipervínculo 5" xfId="5868" hidden="1"/>
    <cellStyle name="Hipervínculo 5" xfId="6807" hidden="1"/>
    <cellStyle name="Hipervínculo 5" xfId="7656" hidden="1"/>
    <cellStyle name="Hipervínculo 5" xfId="8352" hidden="1"/>
    <cellStyle name="Hipervínculo 5" xfId="8493" hidden="1"/>
    <cellStyle name="Hipervínculo 5" xfId="9442" hidden="1"/>
    <cellStyle name="Hipervínculo 5" xfId="8015" hidden="1"/>
    <cellStyle name="Hipervínculo 5" xfId="10543" hidden="1"/>
    <cellStyle name="Hipervínculo 5" xfId="10689" hidden="1"/>
    <cellStyle name="Hipervínculo 5" xfId="11610" hidden="1"/>
    <cellStyle name="Hipervínculo 5" xfId="10205" hidden="1"/>
    <cellStyle name="Hipervínculo 5" xfId="12527" hidden="1"/>
    <cellStyle name="Hipervínculo 5" xfId="12638" hidden="1"/>
    <cellStyle name="Hipervínculo 5" xfId="13420" hidden="1"/>
    <cellStyle name="Hipervínculo 5" xfId="11961" hidden="1"/>
    <cellStyle name="Hipervínculo 5" xfId="11726" hidden="1"/>
    <cellStyle name="Hipervínculo 5" xfId="10231" hidden="1"/>
    <cellStyle name="Hipervínculo 5" xfId="9050" hidden="1"/>
    <cellStyle name="Hipervínculo 5" xfId="7966" hidden="1"/>
    <cellStyle name="Hipervínculo 5" xfId="7808" hidden="1"/>
    <cellStyle name="Hipervínculo 5" xfId="6395" hidden="1"/>
    <cellStyle name="Hipervínculo 5" xfId="8356" hidden="1"/>
    <cellStyle name="Hipervínculo 5" xfId="4741" hidden="1"/>
    <cellStyle name="Hipervínculo 5" xfId="4590" hidden="1"/>
    <cellStyle name="Hipervínculo 5" xfId="3094" hidden="1"/>
    <cellStyle name="Hipervínculo 5" xfId="1913" hidden="1"/>
    <cellStyle name="Hipervínculo 5" xfId="789" hidden="1"/>
    <cellStyle name="Hipervínculo 5" xfId="652" hidden="1"/>
    <cellStyle name="Hipervínculo 5" xfId="14492" hidden="1"/>
    <cellStyle name="Hipervínculo 5" xfId="1287" hidden="1"/>
    <cellStyle name="Hipervínculo 5" xfId="15505" hidden="1"/>
    <cellStyle name="Hipervínculo 5" xfId="15648" hidden="1"/>
    <cellStyle name="Hipervínculo 5" xfId="16413" hidden="1"/>
    <cellStyle name="Hipervínculo 5" xfId="15215" hidden="1"/>
    <cellStyle name="Hipervínculo 5" xfId="17137" hidden="1"/>
    <cellStyle name="Hipervínculo 5" xfId="17250" hidden="1"/>
    <cellStyle name="Hipervínculo 5" xfId="17953" hidden="1"/>
    <cellStyle name="Hipervínculo 5" xfId="16768" hidden="1"/>
    <cellStyle name="Hipervínculo 5" xfId="16516" hidden="1"/>
    <cellStyle name="Hipervínculo 5" xfId="15243" hidden="1"/>
    <cellStyle name="Hipervínculo 5" xfId="14210" hidden="1"/>
    <cellStyle name="Hipervínculo 5" xfId="12453" hidden="1"/>
    <cellStyle name="Hipervínculo 5" xfId="12327" hidden="1"/>
    <cellStyle name="Hipervínculo 5" xfId="10039" hidden="1"/>
    <cellStyle name="Hipervínculo 5" xfId="13225" hidden="1"/>
    <cellStyle name="Hipervínculo 5" xfId="7472" hidden="1"/>
    <cellStyle name="Hipervínculo 5" xfId="6978" hidden="1"/>
    <cellStyle name="Hipervínculo 5" xfId="4894" hidden="1"/>
    <cellStyle name="Hipervínculo 5" xfId="2695" hidden="1"/>
    <cellStyle name="Hipervínculo 5" xfId="1020" hidden="1"/>
    <cellStyle name="Hipervínculo 5" xfId="864" hidden="1"/>
    <cellStyle name="Hipervínculo 5" xfId="18386" hidden="1"/>
    <cellStyle name="Hipervínculo 5" xfId="1965" hidden="1"/>
    <cellStyle name="Hipervínculo 5" xfId="19111" hidden="1"/>
    <cellStyle name="Hipervínculo 5" xfId="19247" hidden="1"/>
    <cellStyle name="Hipervínculo 5" xfId="19731" hidden="1"/>
    <cellStyle name="Hipervínculo 5" xfId="18938" hidden="1"/>
    <cellStyle name="Hipervínculo 5" xfId="20260" hidden="1"/>
    <cellStyle name="Hipervínculo 5" xfId="20358" hidden="1"/>
    <cellStyle name="Hipervínculo 5" xfId="20838" hidden="1"/>
    <cellStyle name="Hipervínculo 5" xfId="19991" hidden="1"/>
    <cellStyle name="Hipervínculo 5" xfId="19775" hidden="1"/>
    <cellStyle name="Hipervínculo 5" xfId="18953" hidden="1"/>
    <cellStyle name="Hipervínculo 5" xfId="17702" hidden="1"/>
    <cellStyle name="Hipervínculo 5" xfId="16807" hidden="1"/>
    <cellStyle name="Hipervínculo 5" xfId="16373" hidden="1"/>
    <cellStyle name="Hipervínculo 5" xfId="14192" hidden="1"/>
    <cellStyle name="Hipervínculo 5" xfId="17191" hidden="1"/>
    <cellStyle name="Hipervínculo 5" xfId="11461" hidden="1"/>
    <cellStyle name="Hipervínculo 5" xfId="10862" hidden="1"/>
    <cellStyle name="Hipervínculo 5" xfId="7960" hidden="1"/>
    <cellStyle name="Hipervínculo 5" xfId="4129" hidden="1"/>
    <cellStyle name="Hipervínculo 5" xfId="1321" hidden="1"/>
    <cellStyle name="Hipervínculo 5" xfId="1109" hidden="1"/>
    <cellStyle name="Hipervínculo 5" xfId="21122" hidden="1"/>
    <cellStyle name="Hipervínculo 5" xfId="2863" hidden="1"/>
    <cellStyle name="Hipervínculo 5" xfId="21528" hidden="1"/>
    <cellStyle name="Hipervínculo 5" xfId="21626" hidden="1"/>
    <cellStyle name="Hipervínculo 5" xfId="22106" hidden="1"/>
    <cellStyle name="Hipervínculo 5" xfId="21456" hidden="1"/>
    <cellStyle name="Hipervínculo 5" xfId="22452" hidden="1"/>
    <cellStyle name="Hipervínculo 5" xfId="22550" hidden="1"/>
    <cellStyle name="Hipervínculo 5" xfId="23030"/>
    <cellStyle name="Hipervínculo 50" xfId="502" hidden="1"/>
    <cellStyle name="Hipervínculo 50" xfId="1506" hidden="1"/>
    <cellStyle name="Hipervínculo 50" xfId="1592" hidden="1"/>
    <cellStyle name="Hipervínculo 50" xfId="2299" hidden="1"/>
    <cellStyle name="Hipervínculo 50" xfId="3033" hidden="1"/>
    <cellStyle name="Hipervínculo 50" xfId="3729" hidden="1"/>
    <cellStyle name="Hipervínculo 50" xfId="3844" hidden="1"/>
    <cellStyle name="Hipervínculo 50" xfId="4729" hidden="1"/>
    <cellStyle name="Hipervínculo 50" xfId="3189" hidden="1"/>
    <cellStyle name="Hipervínculo 50" xfId="5771" hidden="1"/>
    <cellStyle name="Hipervínculo 50" xfId="5884" hidden="1"/>
    <cellStyle name="Hipervínculo 50" xfId="6787" hidden="1"/>
    <cellStyle name="Hipervínculo 50" xfId="7690" hidden="1"/>
    <cellStyle name="Hipervínculo 50" xfId="8398" hidden="1"/>
    <cellStyle name="Hipervínculo 50" xfId="8509" hidden="1"/>
    <cellStyle name="Hipervínculo 50" xfId="9418" hidden="1"/>
    <cellStyle name="Hipervínculo 50" xfId="7990" hidden="1"/>
    <cellStyle name="Hipervínculo 50" xfId="10590" hidden="1"/>
    <cellStyle name="Hipervínculo 50" xfId="10705" hidden="1"/>
    <cellStyle name="Hipervínculo 50" xfId="11593" hidden="1"/>
    <cellStyle name="Hipervínculo 50" xfId="10104" hidden="1"/>
    <cellStyle name="Hipervínculo 50" xfId="12565" hidden="1"/>
    <cellStyle name="Hipervínculo 50" xfId="12651" hidden="1"/>
    <cellStyle name="Hipervínculo 50" xfId="13396" hidden="1"/>
    <cellStyle name="Hipervínculo 50" xfId="11871" hidden="1"/>
    <cellStyle name="Hipervínculo 50" xfId="11709" hidden="1"/>
    <cellStyle name="Hipervínculo 50" xfId="10252" hidden="1"/>
    <cellStyle name="Hipervínculo 50" xfId="8982" hidden="1"/>
    <cellStyle name="Hipervínculo 50" xfId="7907" hidden="1"/>
    <cellStyle name="Hipervínculo 50" xfId="7792" hidden="1"/>
    <cellStyle name="Hipervínculo 50" xfId="6443" hidden="1"/>
    <cellStyle name="Hipervínculo 50" xfId="8557" hidden="1"/>
    <cellStyle name="Hipervínculo 50" xfId="4683" hidden="1"/>
    <cellStyle name="Hipervínculo 50" xfId="4575" hidden="1"/>
    <cellStyle name="Hipervínculo 50" xfId="3108" hidden="1"/>
    <cellStyle name="Hipervínculo 50" xfId="1846" hidden="1"/>
    <cellStyle name="Hipervínculo 50" xfId="744" hidden="1"/>
    <cellStyle name="Hipervínculo 50" xfId="636" hidden="1"/>
    <cellStyle name="Hipervínculo 50" xfId="14475" hidden="1"/>
    <cellStyle name="Hipervínculo 50" xfId="1313" hidden="1"/>
    <cellStyle name="Hipervínculo 50" xfId="15552" hidden="1"/>
    <cellStyle name="Hipervínculo 50" xfId="15664" hidden="1"/>
    <cellStyle name="Hipervínculo 50" xfId="16398" hidden="1"/>
    <cellStyle name="Hipervínculo 50" xfId="15128" hidden="1"/>
    <cellStyle name="Hipervínculo 50" xfId="17173" hidden="1"/>
    <cellStyle name="Hipervínculo 50" xfId="17263" hidden="1"/>
    <cellStyle name="Hipervínculo 50" xfId="17932" hidden="1"/>
    <cellStyle name="Hipervínculo 50" xfId="16674" hidden="1"/>
    <cellStyle name="Hipervínculo 50" xfId="16499" hidden="1"/>
    <cellStyle name="Hipervínculo 50" xfId="15260" hidden="1"/>
    <cellStyle name="Hipervínculo 50" xfId="14146" hidden="1"/>
    <cellStyle name="Hipervínculo 50" xfId="12395" hidden="1"/>
    <cellStyle name="Hipervínculo 50" xfId="12315" hidden="1"/>
    <cellStyle name="Hipervínculo 50" xfId="10066" hidden="1"/>
    <cellStyle name="Hipervínculo 50" xfId="13725" hidden="1"/>
    <cellStyle name="Hipervínculo 50" xfId="7332" hidden="1"/>
    <cellStyle name="Hipervínculo 50" xfId="6946" hidden="1"/>
    <cellStyle name="Hipervínculo 50" xfId="4929" hidden="1"/>
    <cellStyle name="Hipervínculo 50" xfId="2546" hidden="1"/>
    <cellStyle name="Hipervínculo 50" xfId="978" hidden="1"/>
    <cellStyle name="Hipervínculo 50" xfId="843" hidden="1"/>
    <cellStyle name="Hipervínculo 50" xfId="13586" hidden="1"/>
    <cellStyle name="Hipervínculo 50" xfId="2007" hidden="1"/>
    <cellStyle name="Hipervínculo 50" xfId="19157" hidden="1"/>
    <cellStyle name="Hipervínculo 50" xfId="19263" hidden="1"/>
    <cellStyle name="Hipervínculo 50" xfId="19722" hidden="1"/>
    <cellStyle name="Hipervínculo 50" xfId="18886" hidden="1"/>
    <cellStyle name="Hipervínculo 50" xfId="20294" hidden="1"/>
    <cellStyle name="Hipervínculo 50" xfId="20370" hidden="1"/>
    <cellStyle name="Hipervínculo 50" xfId="20829" hidden="1"/>
    <cellStyle name="Hipervínculo 50" xfId="19907" hidden="1"/>
    <cellStyle name="Hipervínculo 50" xfId="19763" hidden="1"/>
    <cellStyle name="Hipervínculo 50" xfId="18962" hidden="1"/>
    <cellStyle name="Hipervínculo 50" xfId="17642" hidden="1"/>
    <cellStyle name="Hipervínculo 50" xfId="16527" hidden="1"/>
    <cellStyle name="Hipervínculo 50" xfId="16337" hidden="1"/>
    <cellStyle name="Hipervínculo 50" xfId="14273" hidden="1"/>
    <cellStyle name="Hipervínculo 50" xfId="17326" hidden="1"/>
    <cellStyle name="Hipervínculo 50" xfId="11265" hidden="1"/>
    <cellStyle name="Hipervínculo 50" xfId="10802" hidden="1"/>
    <cellStyle name="Hipervínculo 50" xfId="8027" hidden="1"/>
    <cellStyle name="Hipervínculo 50" xfId="3823" hidden="1"/>
    <cellStyle name="Hipervínculo 50" xfId="1261" hidden="1"/>
    <cellStyle name="Hipervínculo 50" xfId="1092" hidden="1"/>
    <cellStyle name="Hipervínculo 50" xfId="18078" hidden="1"/>
    <cellStyle name="Hipervínculo 50" xfId="2927" hidden="1"/>
    <cellStyle name="Hipervínculo 50" xfId="21562" hidden="1"/>
    <cellStyle name="Hipervínculo 50" xfId="21638" hidden="1"/>
    <cellStyle name="Hipervínculo 50" xfId="22097" hidden="1"/>
    <cellStyle name="Hipervínculo 50" xfId="21420" hidden="1"/>
    <cellStyle name="Hipervínculo 50" xfId="22486" hidden="1"/>
    <cellStyle name="Hipervínculo 50" xfId="22562" hidden="1"/>
    <cellStyle name="Hipervínculo 50" xfId="23021"/>
    <cellStyle name="Hipervínculo 51" xfId="504" hidden="1"/>
    <cellStyle name="Hipervínculo 51" xfId="1507" hidden="1"/>
    <cellStyle name="Hipervínculo 51" xfId="1588" hidden="1"/>
    <cellStyle name="Hipervínculo 51" xfId="2296" hidden="1"/>
    <cellStyle name="Hipervínculo 51" xfId="3034" hidden="1"/>
    <cellStyle name="Hipervínculo 51" xfId="3731" hidden="1"/>
    <cellStyle name="Hipervínculo 51" xfId="3840" hidden="1"/>
    <cellStyle name="Hipervínculo 51" xfId="4726" hidden="1"/>
    <cellStyle name="Hipervínculo 51" xfId="3187" hidden="1"/>
    <cellStyle name="Hipervínculo 51" xfId="5772" hidden="1"/>
    <cellStyle name="Hipervínculo 51" xfId="5880" hidden="1"/>
    <cellStyle name="Hipervínculo 51" xfId="6784" hidden="1"/>
    <cellStyle name="Hipervínculo 51" xfId="7691" hidden="1"/>
    <cellStyle name="Hipervínculo 51" xfId="8400" hidden="1"/>
    <cellStyle name="Hipervínculo 51" xfId="8505" hidden="1"/>
    <cellStyle name="Hipervínculo 51" xfId="9415" hidden="1"/>
    <cellStyle name="Hipervínculo 51" xfId="7988" hidden="1"/>
    <cellStyle name="Hipervínculo 51" xfId="10592" hidden="1"/>
    <cellStyle name="Hipervínculo 51" xfId="10701" hidden="1"/>
    <cellStyle name="Hipervínculo 51" xfId="11591" hidden="1"/>
    <cellStyle name="Hipervínculo 51" xfId="10101" hidden="1"/>
    <cellStyle name="Hipervínculo 51" xfId="12566" hidden="1"/>
    <cellStyle name="Hipervínculo 51" xfId="12647" hidden="1"/>
    <cellStyle name="Hipervínculo 51" xfId="13393" hidden="1"/>
    <cellStyle name="Hipervínculo 51" xfId="11867" hidden="1"/>
    <cellStyle name="Hipervínculo 51" xfId="11713" hidden="1"/>
    <cellStyle name="Hipervínculo 51" xfId="10254" hidden="1"/>
    <cellStyle name="Hipervínculo 51" xfId="8980" hidden="1"/>
    <cellStyle name="Hipervínculo 51" xfId="7904" hidden="1"/>
    <cellStyle name="Hipervínculo 51" xfId="7796" hidden="1"/>
    <cellStyle name="Hipervínculo 51" xfId="6448" hidden="1"/>
    <cellStyle name="Hipervínculo 51" xfId="8562" hidden="1"/>
    <cellStyle name="Hipervínculo 51" xfId="4682" hidden="1"/>
    <cellStyle name="Hipervínculo 51" xfId="4580" hidden="1"/>
    <cellStyle name="Hipervínculo 51" xfId="3111" hidden="1"/>
    <cellStyle name="Hipervínculo 51" xfId="1844" hidden="1"/>
    <cellStyle name="Hipervínculo 51" xfId="743" hidden="1"/>
    <cellStyle name="Hipervínculo 51" xfId="640" hidden="1"/>
    <cellStyle name="Hipervínculo 51" xfId="14473" hidden="1"/>
    <cellStyle name="Hipervínculo 51" xfId="1315" hidden="1"/>
    <cellStyle name="Hipervínculo 51" xfId="15554" hidden="1"/>
    <cellStyle name="Hipervínculo 51" xfId="15660" hidden="1"/>
    <cellStyle name="Hipervínculo 51" xfId="16397" hidden="1"/>
    <cellStyle name="Hipervínculo 51" xfId="15126" hidden="1"/>
    <cellStyle name="Hipervínculo 51" xfId="17174" hidden="1"/>
    <cellStyle name="Hipervínculo 51" xfId="17259" hidden="1"/>
    <cellStyle name="Hipervínculo 51" xfId="17929" hidden="1"/>
    <cellStyle name="Hipervínculo 51" xfId="16670" hidden="1"/>
    <cellStyle name="Hipervínculo 51" xfId="16503" hidden="1"/>
    <cellStyle name="Hipervínculo 51" xfId="15262" hidden="1"/>
    <cellStyle name="Hipervínculo 51" xfId="14144" hidden="1"/>
    <cellStyle name="Hipervínculo 51" xfId="12394" hidden="1"/>
    <cellStyle name="Hipervínculo 51" xfId="12319" hidden="1"/>
    <cellStyle name="Hipervínculo 51" xfId="10069" hidden="1"/>
    <cellStyle name="Hipervínculo 51" xfId="13733" hidden="1"/>
    <cellStyle name="Hipervínculo 51" xfId="7327" hidden="1"/>
    <cellStyle name="Hipervínculo 51" xfId="6954" hidden="1"/>
    <cellStyle name="Hipervínculo 51" xfId="4932" hidden="1"/>
    <cellStyle name="Hipervínculo 51" xfId="2544" hidden="1"/>
    <cellStyle name="Hipervínculo 51" xfId="976" hidden="1"/>
    <cellStyle name="Hipervínculo 51" xfId="848" hidden="1"/>
    <cellStyle name="Hipervínculo 51" xfId="12300" hidden="1"/>
    <cellStyle name="Hipervínculo 51" xfId="2011" hidden="1"/>
    <cellStyle name="Hipervínculo 51" xfId="19159" hidden="1"/>
    <cellStyle name="Hipervínculo 51" xfId="19259" hidden="1"/>
    <cellStyle name="Hipervínculo 51" xfId="19721" hidden="1"/>
    <cellStyle name="Hipervínculo 51" xfId="18885" hidden="1"/>
    <cellStyle name="Hipervínculo 51" xfId="20295" hidden="1"/>
    <cellStyle name="Hipervínculo 51" xfId="20366" hidden="1"/>
    <cellStyle name="Hipervínculo 51" xfId="20828" hidden="1"/>
    <cellStyle name="Hipervínculo 51" xfId="19904" hidden="1"/>
    <cellStyle name="Hipervínculo 51" xfId="19767" hidden="1"/>
    <cellStyle name="Hipervínculo 51" xfId="18963" hidden="1"/>
    <cellStyle name="Hipervínculo 51" xfId="17640" hidden="1"/>
    <cellStyle name="Hipervínculo 51" xfId="16525" hidden="1"/>
    <cellStyle name="Hipervínculo 51" xfId="16348" hidden="1"/>
    <cellStyle name="Hipervínculo 51" xfId="14292" hidden="1"/>
    <cellStyle name="Hipervínculo 51" xfId="17330" hidden="1"/>
    <cellStyle name="Hipervínculo 51" xfId="11258" hidden="1"/>
    <cellStyle name="Hipervínculo 51" xfId="10818" hidden="1"/>
    <cellStyle name="Hipervínculo 51" xfId="8028" hidden="1"/>
    <cellStyle name="Hipervínculo 51" xfId="3822" hidden="1"/>
    <cellStyle name="Hipervínculo 51" xfId="1259" hidden="1"/>
    <cellStyle name="Hipervínculo 51" xfId="1097" hidden="1"/>
    <cellStyle name="Hipervínculo 51" xfId="17052" hidden="1"/>
    <cellStyle name="Hipervínculo 51" xfId="2928" hidden="1"/>
    <cellStyle name="Hipervínculo 51" xfId="21563" hidden="1"/>
    <cellStyle name="Hipervínculo 51" xfId="21634" hidden="1"/>
    <cellStyle name="Hipervínculo 51" xfId="22096" hidden="1"/>
    <cellStyle name="Hipervínculo 51" xfId="21419" hidden="1"/>
    <cellStyle name="Hipervínculo 51" xfId="22487" hidden="1"/>
    <cellStyle name="Hipervínculo 51" xfId="22558" hidden="1"/>
    <cellStyle name="Hipervínculo 51" xfId="23020"/>
    <cellStyle name="Hipervínculo 52" xfId="582" hidden="1"/>
    <cellStyle name="Hipervínculo 52" xfId="1563" hidden="1"/>
    <cellStyle name="Hipervínculo 52" xfId="2165" hidden="1"/>
    <cellStyle name="Hipervínculo 52" xfId="2228" hidden="1"/>
    <cellStyle name="Hipervínculo 52" xfId="3079" hidden="1"/>
    <cellStyle name="Hipervínculo 52" xfId="3800" hidden="1"/>
    <cellStyle name="Hipervínculo 52" xfId="4533" hidden="1"/>
    <cellStyle name="Hipervínculo 52" xfId="4631" hidden="1"/>
    <cellStyle name="Hipervínculo 52" xfId="3114" hidden="1"/>
    <cellStyle name="Hipervínculo 52" xfId="5843" hidden="1"/>
    <cellStyle name="Hipervínculo 52" xfId="6561" hidden="1"/>
    <cellStyle name="Hipervínculo 52" xfId="6680" hidden="1"/>
    <cellStyle name="Hipervínculo 52" xfId="7743" hidden="1"/>
    <cellStyle name="Hipervínculo 52" xfId="8469" hidden="1"/>
    <cellStyle name="Hipervínculo 52" xfId="9195" hidden="1"/>
    <cellStyle name="Hipervínculo 52" xfId="9306" hidden="1"/>
    <cellStyle name="Hipervínculo 52" xfId="7879" hidden="1"/>
    <cellStyle name="Hipervínculo 52" xfId="10663" hidden="1"/>
    <cellStyle name="Hipervínculo 52" xfId="11385" hidden="1"/>
    <cellStyle name="Hipervínculo 52" xfId="11506" hidden="1"/>
    <cellStyle name="Hipervínculo 52" xfId="7561" hidden="1"/>
    <cellStyle name="Hipervínculo 52" xfId="12623" hidden="1"/>
    <cellStyle name="Hipervínculo 52" xfId="13188" hidden="1"/>
    <cellStyle name="Hipervínculo 52" xfId="13295" hidden="1"/>
    <cellStyle name="Hipervínculo 52" xfId="11746" hidden="1"/>
    <cellStyle name="Hipervínculo 52" xfId="10505" hidden="1"/>
    <cellStyle name="Hipervínculo 52" xfId="10343" hidden="1"/>
    <cellStyle name="Hipervínculo 52" xfId="8881" hidden="1"/>
    <cellStyle name="Hipervínculo 52" xfId="7829" hidden="1"/>
    <cellStyle name="Hipervínculo 52" xfId="6820" hidden="1"/>
    <cellStyle name="Hipervínculo 52" xfId="6652" hidden="1"/>
    <cellStyle name="Hipervínculo 52" xfId="8774" hidden="1"/>
    <cellStyle name="Hipervínculo 52" xfId="4603" hidden="1"/>
    <cellStyle name="Hipervínculo 52" xfId="3346" hidden="1"/>
    <cellStyle name="Hipervínculo 52" xfId="3228" hidden="1"/>
    <cellStyle name="Hipervínculo 52" xfId="1739" hidden="1"/>
    <cellStyle name="Hipervínculo 52" xfId="675" hidden="1"/>
    <cellStyle name="Hipervínculo 52" xfId="14326" hidden="1"/>
    <cellStyle name="Hipervínculo 52" xfId="14392" hidden="1"/>
    <cellStyle name="Hipervínculo 52" xfId="1457" hidden="1"/>
    <cellStyle name="Hipervínculo 52" xfId="15621" hidden="1"/>
    <cellStyle name="Hipervínculo 52" xfId="16240" hidden="1"/>
    <cellStyle name="Hipervínculo 52" xfId="16328" hidden="1"/>
    <cellStyle name="Hipervínculo 52" xfId="2095" hidden="1"/>
    <cellStyle name="Hipervínculo 52" xfId="17232" hidden="1"/>
    <cellStyle name="Hipervínculo 52" xfId="17791" hidden="1"/>
    <cellStyle name="Hipervínculo 52" xfId="17856" hidden="1"/>
    <cellStyle name="Hipervínculo 52" xfId="16538" hidden="1"/>
    <cellStyle name="Hipervínculo 52" xfId="15484" hidden="1"/>
    <cellStyle name="Hipervínculo 52" xfId="15347" hidden="1"/>
    <cellStyle name="Hipervínculo 52" xfId="14052" hidden="1"/>
    <cellStyle name="Hipervínculo 52" xfId="12342" hidden="1"/>
    <cellStyle name="Hipervínculo 52" xfId="10374" hidden="1"/>
    <cellStyle name="Hipervínculo 52" xfId="10229" hidden="1"/>
    <cellStyle name="Hipervínculo 52" xfId="13964" hidden="1"/>
    <cellStyle name="Hipervínculo 52" xfId="7060" hidden="1"/>
    <cellStyle name="Hipervínculo 52" xfId="5279" hidden="1"/>
    <cellStyle name="Hipervínculo 52" xfId="5115" hidden="1"/>
    <cellStyle name="Hipervínculo 52" xfId="2405" hidden="1"/>
    <cellStyle name="Hipervínculo 52" xfId="892" hidden="1"/>
    <cellStyle name="Hipervínculo 52" xfId="11406" hidden="1"/>
    <cellStyle name="Hipervínculo 52" xfId="11666" hidden="1"/>
    <cellStyle name="Hipervínculo 52" xfId="2215" hidden="1"/>
    <cellStyle name="Hipervínculo 52" xfId="19220" hidden="1"/>
    <cellStyle name="Hipervínculo 52" xfId="19650" hidden="1"/>
    <cellStyle name="Hipervínculo 52" xfId="19683" hidden="1"/>
    <cellStyle name="Hipervínculo 52" xfId="2943" hidden="1"/>
    <cellStyle name="Hipervínculo 52" xfId="20345" hidden="1"/>
    <cellStyle name="Hipervínculo 52" xfId="20757" hidden="1"/>
    <cellStyle name="Hipervínculo 52" xfId="20790" hidden="1"/>
    <cellStyle name="Hipervínculo 52" xfId="19788" hidden="1"/>
    <cellStyle name="Hipervínculo 52" xfId="19090" hidden="1"/>
    <cellStyle name="Hipervínculo 52" xfId="19004" hidden="1"/>
    <cellStyle name="Hipervínculo 52" xfId="17554" hidden="1"/>
    <cellStyle name="Hipervínculo 52" xfId="16407" hidden="1"/>
    <cellStyle name="Hipervínculo 52" xfId="14634" hidden="1"/>
    <cellStyle name="Hipervínculo 52" xfId="14396" hidden="1"/>
    <cellStyle name="Hipervínculo 52" xfId="17479" hidden="1"/>
    <cellStyle name="Hipervínculo 52" xfId="10959" hidden="1"/>
    <cellStyle name="Hipervínculo 52" xfId="8178" hidden="1"/>
    <cellStyle name="Hipervínculo 52" xfId="8131" hidden="1"/>
    <cellStyle name="Hipervínculo 52" xfId="3438" hidden="1"/>
    <cellStyle name="Hipervínculo 52" xfId="1145" hidden="1"/>
    <cellStyle name="Hipervínculo 52" xfId="16270" hidden="1"/>
    <cellStyle name="Hipervínculo 52" xfId="16473" hidden="1"/>
    <cellStyle name="Hipervínculo 52" xfId="3060" hidden="1"/>
    <cellStyle name="Hipervínculo 52" xfId="21613" hidden="1"/>
    <cellStyle name="Hipervínculo 52" xfId="22025" hidden="1"/>
    <cellStyle name="Hipervínculo 52" xfId="22058" hidden="1"/>
    <cellStyle name="Hipervínculo 52" xfId="4750" hidden="1"/>
    <cellStyle name="Hipervínculo 52" xfId="22537" hidden="1"/>
    <cellStyle name="Hipervínculo 52" xfId="22949" hidden="1"/>
    <cellStyle name="Hipervínculo 52" xfId="22982"/>
    <cellStyle name="Hipervínculo 53" xfId="506" hidden="1"/>
    <cellStyle name="Hipervínculo 53" xfId="1509" hidden="1"/>
    <cellStyle name="Hipervínculo 53" xfId="1584" hidden="1"/>
    <cellStyle name="Hipervínculo 53" xfId="2293" hidden="1"/>
    <cellStyle name="Hipervínculo 53" xfId="3036" hidden="1"/>
    <cellStyle name="Hipervínculo 53" xfId="3733" hidden="1"/>
    <cellStyle name="Hipervínculo 53" xfId="3836" hidden="1"/>
    <cellStyle name="Hipervínculo 53" xfId="4723" hidden="1"/>
    <cellStyle name="Hipervínculo 53" xfId="3184" hidden="1"/>
    <cellStyle name="Hipervínculo 53" xfId="5774" hidden="1"/>
    <cellStyle name="Hipervínculo 53" xfId="5876" hidden="1"/>
    <cellStyle name="Hipervínculo 53" xfId="6781" hidden="1"/>
    <cellStyle name="Hipervínculo 53" xfId="7692" hidden="1"/>
    <cellStyle name="Hipervínculo 53" xfId="8401" hidden="1"/>
    <cellStyle name="Hipervínculo 53" xfId="8501" hidden="1"/>
    <cellStyle name="Hipervínculo 53" xfId="9413" hidden="1"/>
    <cellStyle name="Hipervínculo 53" xfId="7985" hidden="1"/>
    <cellStyle name="Hipervínculo 53" xfId="10594" hidden="1"/>
    <cellStyle name="Hipervínculo 53" xfId="10697" hidden="1"/>
    <cellStyle name="Hipervínculo 53" xfId="11590" hidden="1"/>
    <cellStyle name="Hipervínculo 53" xfId="10099" hidden="1"/>
    <cellStyle name="Hipervínculo 53" xfId="12567" hidden="1"/>
    <cellStyle name="Hipervínculo 53" xfId="12643" hidden="1"/>
    <cellStyle name="Hipervínculo 53" xfId="13391" hidden="1"/>
    <cellStyle name="Hipervínculo 53" xfId="11864" hidden="1"/>
    <cellStyle name="Hipervínculo 53" xfId="11717" hidden="1"/>
    <cellStyle name="Hipervínculo 53" xfId="10256" hidden="1"/>
    <cellStyle name="Hipervínculo 53" xfId="8975" hidden="1"/>
    <cellStyle name="Hipervínculo 53" xfId="7902" hidden="1"/>
    <cellStyle name="Hipervínculo 53" xfId="7800" hidden="1"/>
    <cellStyle name="Hipervínculo 53" xfId="6453" hidden="1"/>
    <cellStyle name="Hipervínculo 53" xfId="8568" hidden="1"/>
    <cellStyle name="Hipervínculo 53" xfId="4681" hidden="1"/>
    <cellStyle name="Hipervínculo 53" xfId="4586" hidden="1"/>
    <cellStyle name="Hipervínculo 53" xfId="3113" hidden="1"/>
    <cellStyle name="Hipervínculo 53" xfId="1842" hidden="1"/>
    <cellStyle name="Hipervínculo 53" xfId="741" hidden="1"/>
    <cellStyle name="Hipervínculo 53" xfId="644" hidden="1"/>
    <cellStyle name="Hipervínculo 53" xfId="14471" hidden="1"/>
    <cellStyle name="Hipervínculo 53" xfId="1317" hidden="1"/>
    <cellStyle name="Hipervínculo 53" xfId="15556" hidden="1"/>
    <cellStyle name="Hipervínculo 53" xfId="15656" hidden="1"/>
    <cellStyle name="Hipervínculo 53" xfId="16395" hidden="1"/>
    <cellStyle name="Hipervínculo 53" xfId="15124" hidden="1"/>
    <cellStyle name="Hipervínculo 53" xfId="17176" hidden="1"/>
    <cellStyle name="Hipervínculo 53" xfId="17255" hidden="1"/>
    <cellStyle name="Hipervínculo 53" xfId="17927" hidden="1"/>
    <cellStyle name="Hipervínculo 53" xfId="16667" hidden="1"/>
    <cellStyle name="Hipervínculo 53" xfId="16507" hidden="1"/>
    <cellStyle name="Hipervínculo 53" xfId="15264" hidden="1"/>
    <cellStyle name="Hipervínculo 53" xfId="14141" hidden="1"/>
    <cellStyle name="Hipervínculo 53" xfId="12393" hidden="1"/>
    <cellStyle name="Hipervínculo 53" xfId="12323" hidden="1"/>
    <cellStyle name="Hipervínculo 53" xfId="10073" hidden="1"/>
    <cellStyle name="Hipervínculo 53" xfId="13736" hidden="1"/>
    <cellStyle name="Hipervínculo 53" xfId="7324" hidden="1"/>
    <cellStyle name="Hipervínculo 53" xfId="6962" hidden="1"/>
    <cellStyle name="Hipervínculo 53" xfId="4936" hidden="1"/>
    <cellStyle name="Hipervínculo 53" xfId="2540" hidden="1"/>
    <cellStyle name="Hipervínculo 53" xfId="975" hidden="1"/>
    <cellStyle name="Hipervínculo 53" xfId="854" hidden="1"/>
    <cellStyle name="Hipervínculo 53" xfId="13584" hidden="1"/>
    <cellStyle name="Hipervínculo 53" xfId="2015" hidden="1"/>
    <cellStyle name="Hipervínculo 53" xfId="19161" hidden="1"/>
    <cellStyle name="Hipervínculo 53" xfId="19255" hidden="1"/>
    <cellStyle name="Hipervínculo 53" xfId="19720" hidden="1"/>
    <cellStyle name="Hipervínculo 53" xfId="18884" hidden="1"/>
    <cellStyle name="Hipervínculo 53" xfId="20296" hidden="1"/>
    <cellStyle name="Hipervínculo 53" xfId="20362" hidden="1"/>
    <cellStyle name="Hipervínculo 53" xfId="20827" hidden="1"/>
    <cellStyle name="Hipervínculo 53" xfId="19901" hidden="1"/>
    <cellStyle name="Hipervínculo 53" xfId="19771" hidden="1"/>
    <cellStyle name="Hipervínculo 53" xfId="18964" hidden="1"/>
    <cellStyle name="Hipervínculo 53" xfId="17637" hidden="1"/>
    <cellStyle name="Hipervínculo 53" xfId="16522" hidden="1"/>
    <cellStyle name="Hipervínculo 53" xfId="16357" hidden="1"/>
    <cellStyle name="Hipervínculo 53" xfId="14293" hidden="1"/>
    <cellStyle name="Hipervínculo 53" xfId="17334" hidden="1"/>
    <cellStyle name="Hipervínculo 53" xfId="11251" hidden="1"/>
    <cellStyle name="Hipervínculo 53" xfId="10834" hidden="1"/>
    <cellStyle name="Hipervínculo 53" xfId="8031" hidden="1"/>
    <cellStyle name="Hipervínculo 53" xfId="3819" hidden="1"/>
    <cellStyle name="Hipervínculo 53" xfId="1256" hidden="1"/>
    <cellStyle name="Hipervínculo 53" xfId="1102" hidden="1"/>
    <cellStyle name="Hipervínculo 53" xfId="18074" hidden="1"/>
    <cellStyle name="Hipervínculo 53" xfId="2929" hidden="1"/>
    <cellStyle name="Hipervínculo 53" xfId="21564" hidden="1"/>
    <cellStyle name="Hipervínculo 53" xfId="21630" hidden="1"/>
    <cellStyle name="Hipervínculo 53" xfId="22095" hidden="1"/>
    <cellStyle name="Hipervínculo 53" xfId="21418" hidden="1"/>
    <cellStyle name="Hipervínculo 53" xfId="22488" hidden="1"/>
    <cellStyle name="Hipervínculo 53" xfId="22554" hidden="1"/>
    <cellStyle name="Hipervínculo 53" xfId="23019"/>
    <cellStyle name="Hipervínculo 54" xfId="578" hidden="1"/>
    <cellStyle name="Hipervínculo 54" xfId="1560" hidden="1"/>
    <cellStyle name="Hipervínculo 54" xfId="2163" hidden="1"/>
    <cellStyle name="Hipervínculo 54" xfId="2230" hidden="1"/>
    <cellStyle name="Hipervínculo 54" xfId="3076" hidden="1"/>
    <cellStyle name="Hipervínculo 54" xfId="3797" hidden="1"/>
    <cellStyle name="Hipervínculo 54" xfId="4531" hidden="1"/>
    <cellStyle name="Hipervínculo 54" xfId="4636" hidden="1"/>
    <cellStyle name="Hipervínculo 54" xfId="3117" hidden="1"/>
    <cellStyle name="Hipervínculo 54" xfId="5839" hidden="1"/>
    <cellStyle name="Hipervínculo 54" xfId="6559" hidden="1"/>
    <cellStyle name="Hipervínculo 54" xfId="6685" hidden="1"/>
    <cellStyle name="Hipervínculo 54" xfId="7740" hidden="1"/>
    <cellStyle name="Hipervínculo 54" xfId="8465" hidden="1"/>
    <cellStyle name="Hipervínculo 54" xfId="9193" hidden="1"/>
    <cellStyle name="Hipervínculo 54" xfId="9311" hidden="1"/>
    <cellStyle name="Hipervínculo 54" xfId="7883" hidden="1"/>
    <cellStyle name="Hipervínculo 54" xfId="10659" hidden="1"/>
    <cellStyle name="Hipervínculo 54" xfId="11383" hidden="1"/>
    <cellStyle name="Hipervínculo 54" xfId="11511" hidden="1"/>
    <cellStyle name="Hipervínculo 54" xfId="7769" hidden="1"/>
    <cellStyle name="Hipervínculo 54" xfId="12620" hidden="1"/>
    <cellStyle name="Hipervínculo 54" xfId="13186" hidden="1"/>
    <cellStyle name="Hipervínculo 54" xfId="13299" hidden="1"/>
    <cellStyle name="Hipervínculo 54" xfId="11750" hidden="1"/>
    <cellStyle name="Hipervínculo 54" xfId="10507" hidden="1"/>
    <cellStyle name="Hipervínculo 54" xfId="10338" hidden="1"/>
    <cellStyle name="Hipervínculo 54" xfId="8887" hidden="1"/>
    <cellStyle name="Hipervínculo 54" xfId="7833" hidden="1"/>
    <cellStyle name="Hipervínculo 54" xfId="6824" hidden="1"/>
    <cellStyle name="Hipervínculo 54" xfId="6647" hidden="1"/>
    <cellStyle name="Hipervínculo 54" xfId="8763" hidden="1"/>
    <cellStyle name="Hipervínculo 54" xfId="4606" hidden="1"/>
    <cellStyle name="Hipervínculo 54" xfId="3348" hidden="1"/>
    <cellStyle name="Hipervínculo 54" xfId="3221" hidden="1"/>
    <cellStyle name="Hipervínculo 54" xfId="1747" hidden="1"/>
    <cellStyle name="Hipervínculo 54" xfId="679" hidden="1"/>
    <cellStyle name="Hipervínculo 54" xfId="14324" hidden="1"/>
    <cellStyle name="Hipervínculo 54" xfId="14395" hidden="1"/>
    <cellStyle name="Hipervínculo 54" xfId="1444" hidden="1"/>
    <cellStyle name="Hipervínculo 54" xfId="15617" hidden="1"/>
    <cellStyle name="Hipervínculo 54" xfId="16238" hidden="1"/>
    <cellStyle name="Hipervínculo 54" xfId="16332" hidden="1"/>
    <cellStyle name="Hipervínculo 54" xfId="1694" hidden="1"/>
    <cellStyle name="Hipervínculo 54" xfId="17229" hidden="1"/>
    <cellStyle name="Hipervínculo 54" xfId="17789" hidden="1"/>
    <cellStyle name="Hipervínculo 54" xfId="17860" hidden="1"/>
    <cellStyle name="Hipervínculo 54" xfId="16544" hidden="1"/>
    <cellStyle name="Hipervínculo 54" xfId="15486" hidden="1"/>
    <cellStyle name="Hipervínculo 54" xfId="15342" hidden="1"/>
    <cellStyle name="Hipervínculo 54" xfId="14057" hidden="1"/>
    <cellStyle name="Hipervínculo 54" xfId="12345" hidden="1"/>
    <cellStyle name="Hipervínculo 54" xfId="10376" hidden="1"/>
    <cellStyle name="Hipervínculo 54" xfId="10222" hidden="1"/>
    <cellStyle name="Hipervínculo 54" xfId="13957" hidden="1"/>
    <cellStyle name="Hipervínculo 54" xfId="7075" hidden="1"/>
    <cellStyle name="Hipervínculo 54" xfId="5281" hidden="1"/>
    <cellStyle name="Hipervínculo 54" xfId="5105" hidden="1"/>
    <cellStyle name="Hipervínculo 54" xfId="2410" hidden="1"/>
    <cellStyle name="Hipervínculo 54" xfId="896" hidden="1"/>
    <cellStyle name="Hipervínculo 54" xfId="11401" hidden="1"/>
    <cellStyle name="Hipervínculo 54" xfId="11679" hidden="1"/>
    <cellStyle name="Hipervínculo 54" xfId="2213" hidden="1"/>
    <cellStyle name="Hipervínculo 54" xfId="19217" hidden="1"/>
    <cellStyle name="Hipervínculo 54" xfId="19648" hidden="1"/>
    <cellStyle name="Hipervínculo 54" xfId="19685" hidden="1"/>
    <cellStyle name="Hipervínculo 54" xfId="2341" hidden="1"/>
    <cellStyle name="Hipervínculo 54" xfId="20342" hidden="1"/>
    <cellStyle name="Hipervínculo 54" xfId="20755" hidden="1"/>
    <cellStyle name="Hipervínculo 54" xfId="20792" hidden="1"/>
    <cellStyle name="Hipervínculo 54" xfId="19794" hidden="1"/>
    <cellStyle name="Hipervínculo 54" xfId="19092" hidden="1"/>
    <cellStyle name="Hipervínculo 54" xfId="19002" hidden="1"/>
    <cellStyle name="Hipervínculo 54" xfId="17558" hidden="1"/>
    <cellStyle name="Hipervínculo 54" xfId="16416" hidden="1"/>
    <cellStyle name="Hipervínculo 54" xfId="14638" hidden="1"/>
    <cellStyle name="Hipervínculo 54" xfId="14391" hidden="1"/>
    <cellStyle name="Hipervínculo 54" xfId="17472" hidden="1"/>
    <cellStyle name="Hipervínculo 54" xfId="10973" hidden="1"/>
    <cellStyle name="Hipervínculo 54" xfId="8180" hidden="1"/>
    <cellStyle name="Hipervínculo 54" xfId="8129" hidden="1"/>
    <cellStyle name="Hipervínculo 54" xfId="3452" hidden="1"/>
    <cellStyle name="Hipervínculo 54" xfId="1148" hidden="1"/>
    <cellStyle name="Hipervínculo 54" xfId="16263" hidden="1"/>
    <cellStyle name="Hipervínculo 54" xfId="16481" hidden="1"/>
    <cellStyle name="Hipervínculo 54" xfId="3038" hidden="1"/>
    <cellStyle name="Hipervínculo 54" xfId="21610" hidden="1"/>
    <cellStyle name="Hipervínculo 54" xfId="22023" hidden="1"/>
    <cellStyle name="Hipervínculo 54" xfId="22060" hidden="1"/>
    <cellStyle name="Hipervínculo 54" xfId="3309" hidden="1"/>
    <cellStyle name="Hipervínculo 54" xfId="22534" hidden="1"/>
    <cellStyle name="Hipervínculo 54" xfId="22947" hidden="1"/>
    <cellStyle name="Hipervínculo 54" xfId="22984"/>
    <cellStyle name="Hipervínculo 55" xfId="507" hidden="1"/>
    <cellStyle name="Hipervínculo 55" xfId="1510" hidden="1"/>
    <cellStyle name="Hipervínculo 55" xfId="2112" hidden="1"/>
    <cellStyle name="Hipervínculo 55" xfId="2292" hidden="1"/>
    <cellStyle name="Hipervínculo 55" xfId="3037" hidden="1"/>
    <cellStyle name="Hipervínculo 55" xfId="3734" hidden="1"/>
    <cellStyle name="Hipervínculo 55" xfId="4477" hidden="1"/>
    <cellStyle name="Hipervínculo 55" xfId="4721" hidden="1"/>
    <cellStyle name="Hipervínculo 55" xfId="3183" hidden="1"/>
    <cellStyle name="Hipervínculo 55" xfId="5775" hidden="1"/>
    <cellStyle name="Hipervínculo 55" xfId="6501" hidden="1"/>
    <cellStyle name="Hipervínculo 55" xfId="6780" hidden="1"/>
    <cellStyle name="Hipervínculo 55" xfId="7693" hidden="1"/>
    <cellStyle name="Hipervínculo 55" xfId="8402" hidden="1"/>
    <cellStyle name="Hipervínculo 55" xfId="9137" hidden="1"/>
    <cellStyle name="Hipervínculo 55" xfId="9411" hidden="1"/>
    <cellStyle name="Hipervínculo 55" xfId="7983" hidden="1"/>
    <cellStyle name="Hipervínculo 55" xfId="10595" hidden="1"/>
    <cellStyle name="Hipervínculo 55" xfId="11324" hidden="1"/>
    <cellStyle name="Hipervínculo 55" xfId="11588" hidden="1"/>
    <cellStyle name="Hipervínculo 55" xfId="10097" hidden="1"/>
    <cellStyle name="Hipervínculo 55" xfId="12568" hidden="1"/>
    <cellStyle name="Hipervínculo 55" xfId="13134" hidden="1"/>
    <cellStyle name="Hipervínculo 55" xfId="13389" hidden="1"/>
    <cellStyle name="Hipervínculo 55" xfId="11862" hidden="1"/>
    <cellStyle name="Hipervínculo 55" xfId="10684" hidden="1"/>
    <cellStyle name="Hipervínculo 55" xfId="10257" hidden="1"/>
    <cellStyle name="Hipervínculo 55" xfId="8974" hidden="1"/>
    <cellStyle name="Hipervínculo 55" xfId="7900" hidden="1"/>
    <cellStyle name="Hipervínculo 55" xfId="6903" hidden="1"/>
    <cellStyle name="Hipervínculo 55" xfId="6457" hidden="1"/>
    <cellStyle name="Hipervínculo 55" xfId="8572" hidden="1"/>
    <cellStyle name="Hipervínculo 55" xfId="4679" hidden="1"/>
    <cellStyle name="Hipervínculo 55" xfId="3399" hidden="1"/>
    <cellStyle name="Hipervínculo 55" xfId="3115" hidden="1"/>
    <cellStyle name="Hipervínculo 55" xfId="1840" hidden="1"/>
    <cellStyle name="Hipervínculo 55" xfId="740" hidden="1"/>
    <cellStyle name="Hipervínculo 55" xfId="14275" hidden="1"/>
    <cellStyle name="Hipervínculo 55" xfId="14469" hidden="1"/>
    <cellStyle name="Hipervínculo 55" xfId="1319" hidden="1"/>
    <cellStyle name="Hipervínculo 55" xfId="15557" hidden="1"/>
    <cellStyle name="Hipervínculo 55" xfId="16184" hidden="1"/>
    <cellStyle name="Hipervínculo 55" xfId="16393" hidden="1"/>
    <cellStyle name="Hipervínculo 55" xfId="15122" hidden="1"/>
    <cellStyle name="Hipervínculo 55" xfId="17177" hidden="1"/>
    <cellStyle name="Hipervínculo 55" xfId="17744" hidden="1"/>
    <cellStyle name="Hipervínculo 55" xfId="17925" hidden="1"/>
    <cellStyle name="Hipervínculo 55" xfId="16665" hidden="1"/>
    <cellStyle name="Hipervínculo 55" xfId="15653" hidden="1"/>
    <cellStyle name="Hipervínculo 55" xfId="15266" hidden="1"/>
    <cellStyle name="Hipervínculo 55" xfId="14139" hidden="1"/>
    <cellStyle name="Hipervínculo 55" xfId="12392" hidden="1"/>
    <cellStyle name="Hipervínculo 55" xfId="10483" hidden="1"/>
    <cellStyle name="Hipervínculo 55" xfId="10075" hidden="1"/>
    <cellStyle name="Hipervínculo 55" xfId="13738" hidden="1"/>
    <cellStyle name="Hipervínculo 55" xfId="7320" hidden="1"/>
    <cellStyle name="Hipervínculo 55" xfId="5334" hidden="1"/>
    <cellStyle name="Hipervínculo 55" xfId="4939" hidden="1"/>
    <cellStyle name="Hipervínculo 55" xfId="2532" hidden="1"/>
    <cellStyle name="Hipervínculo 55" xfId="974" hidden="1"/>
    <cellStyle name="Hipervínculo 55" xfId="11190" hidden="1"/>
    <cellStyle name="Hipervínculo 55" xfId="13571" hidden="1"/>
    <cellStyle name="Hipervínculo 55" xfId="2018" hidden="1"/>
    <cellStyle name="Hipervínculo 55" xfId="19162" hidden="1"/>
    <cellStyle name="Hipervínculo 55" xfId="19603" hidden="1"/>
    <cellStyle name="Hipervínculo 55" xfId="19719" hidden="1"/>
    <cellStyle name="Hipervínculo 55" xfId="18883" hidden="1"/>
    <cellStyle name="Hipervínculo 55" xfId="20297" hidden="1"/>
    <cellStyle name="Hipervínculo 55" xfId="20710" hidden="1"/>
    <cellStyle name="Hipervínculo 55" xfId="20826" hidden="1"/>
    <cellStyle name="Hipervínculo 55" xfId="19899" hidden="1"/>
    <cellStyle name="Hipervínculo 55" xfId="19252" hidden="1"/>
    <cellStyle name="Hipervínculo 55" xfId="18965" hidden="1"/>
    <cellStyle name="Hipervínculo 55" xfId="17635" hidden="1"/>
    <cellStyle name="Hipervínculo 55" xfId="16521" hidden="1"/>
    <cellStyle name="Hipervínculo 55" xfId="14869" hidden="1"/>
    <cellStyle name="Hipervínculo 55" xfId="14295" hidden="1"/>
    <cellStyle name="Hipervínculo 55" xfId="17337" hidden="1"/>
    <cellStyle name="Hipervínculo 55" xfId="11239" hidden="1"/>
    <cellStyle name="Hipervínculo 55" xfId="8249" hidden="1"/>
    <cellStyle name="Hipervínculo 55" xfId="8034" hidden="1"/>
    <cellStyle name="Hipervínculo 55" xfId="3815" hidden="1"/>
    <cellStyle name="Hipervínculo 55" xfId="1254" hidden="1"/>
    <cellStyle name="Hipervínculo 55" xfId="16083" hidden="1"/>
    <cellStyle name="Hipervínculo 55" xfId="18072" hidden="1"/>
    <cellStyle name="Hipervínculo 55" xfId="2930" hidden="1"/>
    <cellStyle name="Hipervínculo 55" xfId="21565" hidden="1"/>
    <cellStyle name="Hipervínculo 55" xfId="21978" hidden="1"/>
    <cellStyle name="Hipervínculo 55" xfId="22094" hidden="1"/>
    <cellStyle name="Hipervínculo 55" xfId="21417" hidden="1"/>
    <cellStyle name="Hipervínculo 55" xfId="22489" hidden="1"/>
    <cellStyle name="Hipervínculo 55" xfId="22902" hidden="1"/>
    <cellStyle name="Hipervínculo 55" xfId="23018"/>
    <cellStyle name="Hipervínculo 56" xfId="441" hidden="1"/>
    <cellStyle name="Hipervínculo 56" xfId="1458" hidden="1"/>
    <cellStyle name="Hipervínculo 56" xfId="1351" hidden="1"/>
    <cellStyle name="Hipervínculo 56" xfId="2390" hidden="1"/>
    <cellStyle name="Hipervínculo 56" xfId="2998" hidden="1"/>
    <cellStyle name="Hipervínculo 56" xfId="3676" hidden="1"/>
    <cellStyle name="Hipervínculo 56" xfId="3544" hidden="1"/>
    <cellStyle name="Hipervínculo 56" xfId="4818" hidden="1"/>
    <cellStyle name="Hipervínculo 56" xfId="3260" hidden="1"/>
    <cellStyle name="Hipervínculo 56" xfId="5717" hidden="1"/>
    <cellStyle name="Hipervínculo 56" xfId="5587" hidden="1"/>
    <cellStyle name="Hipervínculo 56" xfId="6899" hidden="1"/>
    <cellStyle name="Hipervínculo 56" xfId="7650" hidden="1"/>
    <cellStyle name="Hipervínculo 56" xfId="8344" hidden="1"/>
    <cellStyle name="Hipervínculo 56" xfId="8218" hidden="1"/>
    <cellStyle name="Hipervínculo 56" xfId="9522" hidden="1"/>
    <cellStyle name="Hipervínculo 56" xfId="8029" hidden="1"/>
    <cellStyle name="Hipervínculo 56" xfId="10535" hidden="1"/>
    <cellStyle name="Hipervínculo 56" xfId="10403" hidden="1"/>
    <cellStyle name="Hipervínculo 56" xfId="11669" hidden="1"/>
    <cellStyle name="Hipervínculo 56" xfId="7551" hidden="1"/>
    <cellStyle name="Hipervínculo 56" xfId="12521" hidden="1"/>
    <cellStyle name="Hipervínculo 56" xfId="12421" hidden="1"/>
    <cellStyle name="Hipervínculo 56" xfId="13494" hidden="1"/>
    <cellStyle name="Hipervínculo 56" xfId="11976" hidden="1"/>
    <cellStyle name="Hipervínculo 56" xfId="12201" hidden="1"/>
    <cellStyle name="Hipervínculo 56" xfId="10138" hidden="1"/>
    <cellStyle name="Hipervínculo 56" xfId="9061" hidden="1"/>
    <cellStyle name="Hipervínculo 56" xfId="7974" hidden="1"/>
    <cellStyle name="Hipervínculo 56" xfId="8100" hidden="1"/>
    <cellStyle name="Hipervínculo 56" xfId="6228" hidden="1"/>
    <cellStyle name="Hipervínculo 56" xfId="8318" hidden="1"/>
    <cellStyle name="Hipervínculo 56" xfId="4754" hidden="1"/>
    <cellStyle name="Hipervínculo 56" xfId="4860" hidden="1"/>
    <cellStyle name="Hipervínculo 56" xfId="2963" hidden="1"/>
    <cellStyle name="Hipervínculo 56" xfId="1927" hidden="1"/>
    <cellStyle name="Hipervínculo 56" xfId="796" hidden="1"/>
    <cellStyle name="Hipervínculo 56" xfId="919" hidden="1"/>
    <cellStyle name="Hipervínculo 56" xfId="14555" hidden="1"/>
    <cellStyle name="Hipervínculo 56" xfId="1266" hidden="1"/>
    <cellStyle name="Hipervínculo 56" xfId="15498" hidden="1"/>
    <cellStyle name="Hipervínculo 56" xfId="15386" hidden="1"/>
    <cellStyle name="Hipervínculo 56" xfId="16471" hidden="1"/>
    <cellStyle name="Hipervínculo 56" xfId="2131" hidden="1"/>
    <cellStyle name="Hipervínculo 56" xfId="17131" hidden="1"/>
    <cellStyle name="Hipervínculo 56" xfId="17068" hidden="1"/>
    <cellStyle name="Hipervínculo 56" xfId="18011" hidden="1"/>
    <cellStyle name="Hipervínculo 56" xfId="16783" hidden="1"/>
    <cellStyle name="Hipervínculo 56" xfId="16995" hidden="1"/>
    <cellStyle name="Hipervínculo 56" xfId="15165" hidden="1"/>
    <cellStyle name="Hipervínculo 56" xfId="14221" hidden="1"/>
    <cellStyle name="Hipervínculo 56" xfId="12462" hidden="1"/>
    <cellStyle name="Hipervínculo 56" xfId="12690" hidden="1"/>
    <cellStyle name="Hipervínculo 56" xfId="9732" hidden="1"/>
    <cellStyle name="Hipervínculo 56" xfId="13206" hidden="1"/>
    <cellStyle name="Hipervínculo 56" xfId="7486" hidden="1"/>
    <cellStyle name="Hipervínculo 56" xfId="7801" hidden="1"/>
    <cellStyle name="Hipervínculo 56" xfId="4810" hidden="1"/>
    <cellStyle name="Hipervínculo 56" xfId="2721" hidden="1"/>
    <cellStyle name="Hipervínculo 56" xfId="1029" hidden="1"/>
    <cellStyle name="Hipervínculo 56" xfId="1135" hidden="1"/>
    <cellStyle name="Hipervínculo 56" xfId="18445" hidden="1"/>
    <cellStyle name="Hipervínculo 56" xfId="1869" hidden="1"/>
    <cellStyle name="Hipervínculo 56" xfId="19104" hidden="1"/>
    <cellStyle name="Hipervínculo 56" xfId="19020" hidden="1"/>
    <cellStyle name="Hipervínculo 56" xfId="19756" hidden="1"/>
    <cellStyle name="Hipervínculo 56" xfId="2950" hidden="1"/>
    <cellStyle name="Hipervínculo 56" xfId="20254" hidden="1"/>
    <cellStyle name="Hipervínculo 56" xfId="20202" hidden="1"/>
    <cellStyle name="Hipervínculo 56" xfId="20863" hidden="1"/>
    <cellStyle name="Hipervínculo 56" xfId="20005" hidden="1"/>
    <cellStyle name="Hipervínculo 56" xfId="20177" hidden="1"/>
    <cellStyle name="Hipervínculo 56" xfId="18908" hidden="1"/>
    <cellStyle name="Hipervínculo 56" xfId="17712" hidden="1"/>
    <cellStyle name="Hipervínculo 56" xfId="16841" hidden="1"/>
    <cellStyle name="Hipervínculo 56" xfId="17026" hidden="1"/>
    <cellStyle name="Hipervínculo 56" xfId="13908" hidden="1"/>
    <cellStyle name="Hipervínculo 56" xfId="17161" hidden="1"/>
    <cellStyle name="Hipervínculo 56" xfId="11475" hidden="1"/>
    <cellStyle name="Hipervínculo 56" xfId="11697" hidden="1"/>
    <cellStyle name="Hipervínculo 56" xfId="7604" hidden="1"/>
    <cellStyle name="Hipervínculo 56" xfId="4188" hidden="1"/>
    <cellStyle name="Hipervínculo 56" xfId="1329" hidden="1"/>
    <cellStyle name="Hipervínculo 56" xfId="1624" hidden="1"/>
    <cellStyle name="Hipervínculo 56" xfId="21147" hidden="1"/>
    <cellStyle name="Hipervínculo 56" xfId="2765" hidden="1"/>
    <cellStyle name="Hipervínculo 56" xfId="21522" hidden="1"/>
    <cellStyle name="Hipervínculo 56" xfId="21470" hidden="1"/>
    <cellStyle name="Hipervínculo 56" xfId="22131" hidden="1"/>
    <cellStyle name="Hipervínculo 56" xfId="4795" hidden="1"/>
    <cellStyle name="Hipervínculo 56" xfId="22446" hidden="1"/>
    <cellStyle name="Hipervínculo 56" xfId="22394" hidden="1"/>
    <cellStyle name="Hipervínculo 56" xfId="23055"/>
    <cellStyle name="Hipervínculo 57" xfId="414" hidden="1"/>
    <cellStyle name="Hipervínculo 57" xfId="1434" hidden="1"/>
    <cellStyle name="Hipervínculo 57" xfId="1362" hidden="1"/>
    <cellStyle name="Hipervínculo 57" xfId="2234" hidden="1"/>
    <cellStyle name="Hipervínculo 57" xfId="2983" hidden="1"/>
    <cellStyle name="Hipervínculo 57" xfId="3649" hidden="1"/>
    <cellStyle name="Hipervínculo 57" xfId="3554" hidden="1"/>
    <cellStyle name="Hipervínculo 57" xfId="4645" hidden="1"/>
    <cellStyle name="Hipervínculo 57" xfId="3282" hidden="1"/>
    <cellStyle name="Hipervínculo 57" xfId="5691" hidden="1"/>
    <cellStyle name="Hipervínculo 57" xfId="5598" hidden="1"/>
    <cellStyle name="Hipervínculo 57" xfId="6695" hidden="1"/>
    <cellStyle name="Hipervínculo 57" xfId="7631" hidden="1"/>
    <cellStyle name="Hipervínculo 57" xfId="8319" hidden="1"/>
    <cellStyle name="Hipervínculo 57" xfId="8229" hidden="1"/>
    <cellStyle name="Hipervínculo 57" xfId="9322" hidden="1"/>
    <cellStyle name="Hipervínculo 57" xfId="8018" hidden="1"/>
    <cellStyle name="Hipervínculo 57" xfId="10509" hidden="1"/>
    <cellStyle name="Hipervínculo 57" xfId="10414" hidden="1"/>
    <cellStyle name="Hipervínculo 57" xfId="11521" hidden="1"/>
    <cellStyle name="Hipervínculo 57" xfId="10123" hidden="1"/>
    <cellStyle name="Hipervínculo 57" xfId="12501" hidden="1"/>
    <cellStyle name="Hipervínculo 57" xfId="12431" hidden="1"/>
    <cellStyle name="Hipervínculo 57" xfId="13309" hidden="1"/>
    <cellStyle name="Hipervínculo 57" xfId="12027" hidden="1"/>
    <cellStyle name="Hipervínculo 57" xfId="12191" hidden="1"/>
    <cellStyle name="Hipervínculo 57" xfId="10328" hidden="1"/>
    <cellStyle name="Hipervínculo 57" xfId="9094" hidden="1"/>
    <cellStyle name="Hipervínculo 57" xfId="8008" hidden="1"/>
    <cellStyle name="Hipervínculo 57" xfId="8090" hidden="1"/>
    <cellStyle name="Hipervínculo 57" xfId="6637" hidden="1"/>
    <cellStyle name="Hipervínculo 57" xfId="8275" hidden="1"/>
    <cellStyle name="Hipervínculo 57" xfId="4790" hidden="1"/>
    <cellStyle name="Hipervínculo 57" xfId="4851" hidden="1"/>
    <cellStyle name="Hipervínculo 57" xfId="3209" hidden="1"/>
    <cellStyle name="Hipervínculo 57" xfId="1961" hidden="1"/>
    <cellStyle name="Hipervínculo 57" xfId="821" hidden="1"/>
    <cellStyle name="Hipervínculo 57" xfId="908" hidden="1"/>
    <cellStyle name="Hipervínculo 57" xfId="14402" hidden="1"/>
    <cellStyle name="Hipervínculo 57" xfId="1283" hidden="1"/>
    <cellStyle name="Hipervínculo 57" xfId="15471" hidden="1"/>
    <cellStyle name="Hipervínculo 57" xfId="15396" hidden="1"/>
    <cellStyle name="Hipervínculo 57" xfId="16340" hidden="1"/>
    <cellStyle name="Hipervínculo 57" xfId="15144" hidden="1"/>
    <cellStyle name="Hipervínculo 57" xfId="17113" hidden="1"/>
    <cellStyle name="Hipervínculo 57" xfId="17077" hidden="1"/>
    <cellStyle name="Hipervínculo 57" xfId="17866" hidden="1"/>
    <cellStyle name="Hipervínculo 57" xfId="16834" hidden="1"/>
    <cellStyle name="Hipervínculo 57" xfId="16985" hidden="1"/>
    <cellStyle name="Hipervínculo 57" xfId="15334" hidden="1"/>
    <cellStyle name="Hipervínculo 57" xfId="14252" hidden="1"/>
    <cellStyle name="Hipervínculo 57" xfId="12489" hidden="1"/>
    <cellStyle name="Hipervínculo 57" xfId="12670" hidden="1"/>
    <cellStyle name="Hipervínculo 57" xfId="10207" hidden="1"/>
    <cellStyle name="Hipervínculo 57" xfId="13113" hidden="1"/>
    <cellStyle name="Hipervínculo 57" xfId="7529" hidden="1"/>
    <cellStyle name="Hipervínculo 57" xfId="7768" hidden="1"/>
    <cellStyle name="Hipervínculo 57" xfId="5087" hidden="1"/>
    <cellStyle name="Hipervínculo 57" xfId="2793" hidden="1"/>
    <cellStyle name="Hipervínculo 57" xfId="1051" hidden="1"/>
    <cellStyle name="Hipervínculo 57" xfId="1124" hidden="1"/>
    <cellStyle name="Hipervínculo 57" xfId="13539" hidden="1"/>
    <cellStyle name="Hipervínculo 57" xfId="1941" hidden="1"/>
    <cellStyle name="Hipervínculo 57" xfId="19077" hidden="1"/>
    <cellStyle name="Hipervínculo 57" xfId="19029" hidden="1"/>
    <cellStyle name="Hipervínculo 57" xfId="19689" hidden="1"/>
    <cellStyle name="Hipervínculo 57" xfId="18894" hidden="1"/>
    <cellStyle name="Hipervínculo 57" xfId="20236" hidden="1"/>
    <cellStyle name="Hipervínculo 57" xfId="20211" hidden="1"/>
    <cellStyle name="Hipervínculo 57" xfId="20796" hidden="1"/>
    <cellStyle name="Hipervínculo 57" xfId="20049" hidden="1"/>
    <cellStyle name="Hipervínculo 57" xfId="20168" hidden="1"/>
    <cellStyle name="Hipervínculo 57" xfId="18998" hidden="1"/>
    <cellStyle name="Hipervínculo 57" xfId="17741" hidden="1"/>
    <cellStyle name="Hipervínculo 57" xfId="16904" hidden="1"/>
    <cellStyle name="Hipervínculo 57" xfId="17017" hidden="1"/>
    <cellStyle name="Hipervínculo 57" xfId="14381" hidden="1"/>
    <cellStyle name="Hipervínculo 57" xfId="17107" hidden="1"/>
    <cellStyle name="Hipervínculo 57" xfId="11533" hidden="1"/>
    <cellStyle name="Hipervínculo 57" xfId="11677" hidden="1"/>
    <cellStyle name="Hipervínculo 57" xfId="8124" hidden="1"/>
    <cellStyle name="Hipervínculo 57" xfId="4338" hidden="1"/>
    <cellStyle name="Hipervínculo 57" xfId="1390" hidden="1"/>
    <cellStyle name="Hipervínculo 57" xfId="1604" hidden="1"/>
    <cellStyle name="Hipervínculo 57" xfId="18044" hidden="1"/>
    <cellStyle name="Hipervínculo 57" xfId="2844" hidden="1"/>
    <cellStyle name="Hipervínculo 57" xfId="21504" hidden="1"/>
    <cellStyle name="Hipervínculo 57" xfId="21479" hidden="1"/>
    <cellStyle name="Hipervínculo 57" xfId="22064" hidden="1"/>
    <cellStyle name="Hipervínculo 57" xfId="21428" hidden="1"/>
    <cellStyle name="Hipervínculo 57" xfId="22428" hidden="1"/>
    <cellStyle name="Hipervínculo 57" xfId="22403" hidden="1"/>
    <cellStyle name="Hipervínculo 57" xfId="22988"/>
    <cellStyle name="Hipervínculo 58" xfId="418" hidden="1"/>
    <cellStyle name="Hipervínculo 58" xfId="1438" hidden="1"/>
    <cellStyle name="Hipervínculo 58" xfId="1359" hidden="1"/>
    <cellStyle name="Hipervínculo 58" xfId="2330" hidden="1"/>
    <cellStyle name="Hipervínculo 58" xfId="2986" hidden="1"/>
    <cellStyle name="Hipervínculo 58" xfId="3653" hidden="1"/>
    <cellStyle name="Hipervínculo 58" xfId="3552" hidden="1"/>
    <cellStyle name="Hipervínculo 58" xfId="4764" hidden="1"/>
    <cellStyle name="Hipervínculo 58" xfId="3288" hidden="1"/>
    <cellStyle name="Hipervínculo 58" xfId="5695" hidden="1"/>
    <cellStyle name="Hipervínculo 58" xfId="5595" hidden="1"/>
    <cellStyle name="Hipervínculo 58" xfId="6816" hidden="1"/>
    <cellStyle name="Hipervínculo 58" xfId="7634" hidden="1"/>
    <cellStyle name="Hipervínculo 58" xfId="8323" hidden="1"/>
    <cellStyle name="Hipervínculo 58" xfId="8226" hidden="1"/>
    <cellStyle name="Hipervínculo 58" xfId="9451" hidden="1"/>
    <cellStyle name="Hipervínculo 58" xfId="8023" hidden="1"/>
    <cellStyle name="Hipervínculo 58" xfId="10513" hidden="1"/>
    <cellStyle name="Hipervínculo 58" xfId="10411" hidden="1"/>
    <cellStyle name="Hipervínculo 58" xfId="11615" hidden="1"/>
    <cellStyle name="Hipervínculo 58" xfId="10127" hidden="1"/>
    <cellStyle name="Hipervínculo 58" xfId="12504" hidden="1"/>
    <cellStyle name="Hipervínculo 58" xfId="12428" hidden="1"/>
    <cellStyle name="Hipervínculo 58" xfId="13427" hidden="1"/>
    <cellStyle name="Hipervínculo 58" xfId="12018" hidden="1"/>
    <cellStyle name="Hipervínculo 58" xfId="12194" hidden="1"/>
    <cellStyle name="Hipervínculo 58" xfId="10224" hidden="1"/>
    <cellStyle name="Hipervínculo 58" xfId="9089" hidden="1"/>
    <cellStyle name="Hipervínculo 58" xfId="8003" hidden="1"/>
    <cellStyle name="Hipervínculo 58" xfId="8092" hidden="1"/>
    <cellStyle name="Hipervínculo 58" xfId="6379" hidden="1"/>
    <cellStyle name="Hipervínculo 58" xfId="8269" hidden="1"/>
    <cellStyle name="Hipervínculo 58" xfId="4784" hidden="1"/>
    <cellStyle name="Hipervínculo 58" xfId="4853" hidden="1"/>
    <cellStyle name="Hipervínculo 58" xfId="3089" hidden="1"/>
    <cellStyle name="Hipervínculo 58" xfId="1956" hidden="1"/>
    <cellStyle name="Hipervínculo 58" xfId="817" hidden="1"/>
    <cellStyle name="Hipervínculo 58" xfId="911" hidden="1"/>
    <cellStyle name="Hipervínculo 58" xfId="14498" hidden="1"/>
    <cellStyle name="Hipervínculo 58" xfId="1277" hidden="1"/>
    <cellStyle name="Hipervínculo 58" xfId="15475" hidden="1"/>
    <cellStyle name="Hipervínculo 58" xfId="15394" hidden="1"/>
    <cellStyle name="Hipervínculo 58" xfId="16419" hidden="1"/>
    <cellStyle name="Hipervínculo 58" xfId="15147" hidden="1"/>
    <cellStyle name="Hipervínculo 58" xfId="17116" hidden="1"/>
    <cellStyle name="Hipervínculo 58" xfId="17075" hidden="1"/>
    <cellStyle name="Hipervínculo 58" xfId="17960" hidden="1"/>
    <cellStyle name="Hipervínculo 58" xfId="16827" hidden="1"/>
    <cellStyle name="Hipervínculo 58" xfId="16987" hidden="1"/>
    <cellStyle name="Hipervínculo 58" xfId="15237" hidden="1"/>
    <cellStyle name="Hipervínculo 58" xfId="14247" hidden="1"/>
    <cellStyle name="Hipervínculo 58" xfId="12485" hidden="1"/>
    <cellStyle name="Hipervínculo 58" xfId="12675" hidden="1"/>
    <cellStyle name="Hipervínculo 58" xfId="10018" hidden="1"/>
    <cellStyle name="Hipervínculo 58" xfId="13103" hidden="1"/>
    <cellStyle name="Hipervínculo 58" xfId="7522" hidden="1"/>
    <cellStyle name="Hipervínculo 58" xfId="7777" hidden="1"/>
    <cellStyle name="Hipervínculo 58" xfId="4879" hidden="1"/>
    <cellStyle name="Hipervínculo 58" xfId="2780" hidden="1"/>
    <cellStyle name="Hipervínculo 58" xfId="1048" hidden="1"/>
    <cellStyle name="Hipervínculo 58" xfId="1127" hidden="1"/>
    <cellStyle name="Hipervínculo 58" xfId="18392" hidden="1"/>
    <cellStyle name="Hipervínculo 58" xfId="1924" hidden="1"/>
    <cellStyle name="Hipervínculo 58" xfId="19081" hidden="1"/>
    <cellStyle name="Hipervínculo 58" xfId="19027" hidden="1"/>
    <cellStyle name="Hipervínculo 58" xfId="19734" hidden="1"/>
    <cellStyle name="Hipervínculo 58" xfId="18895" hidden="1"/>
    <cellStyle name="Hipervínculo 58" xfId="20239" hidden="1"/>
    <cellStyle name="Hipervínculo 58" xfId="20209" hidden="1"/>
    <cellStyle name="Hipervínculo 58" xfId="20841" hidden="1"/>
    <cellStyle name="Hipervínculo 58" xfId="20043" hidden="1"/>
    <cellStyle name="Hipervínculo 58" xfId="20170" hidden="1"/>
    <cellStyle name="Hipervínculo 58" xfId="18950" hidden="1"/>
    <cellStyle name="Hipervínculo 58" xfId="17736" hidden="1"/>
    <cellStyle name="Hipervínculo 58" xfId="16895" hidden="1"/>
    <cellStyle name="Hipervínculo 58" xfId="17019" hidden="1"/>
    <cellStyle name="Hipervínculo 58" xfId="14132" hidden="1"/>
    <cellStyle name="Hipervínculo 58" xfId="17103" hidden="1"/>
    <cellStyle name="Hipervínculo 58" xfId="11524" hidden="1"/>
    <cellStyle name="Hipervínculo 58" xfId="11681" hidden="1"/>
    <cellStyle name="Hipervínculo 58" xfId="7929" hidden="1"/>
    <cellStyle name="Hipervínculo 58" xfId="4308" hidden="1"/>
    <cellStyle name="Hipervínculo 58" xfId="1374" hidden="1"/>
    <cellStyle name="Hipervínculo 58" xfId="1609" hidden="1"/>
    <cellStyle name="Hipervínculo 58" xfId="21125" hidden="1"/>
    <cellStyle name="Hipervínculo 58" xfId="2823" hidden="1"/>
    <cellStyle name="Hipervínculo 58" xfId="21507" hidden="1"/>
    <cellStyle name="Hipervínculo 58" xfId="21477" hidden="1"/>
    <cellStyle name="Hipervínculo 58" xfId="22109" hidden="1"/>
    <cellStyle name="Hipervínculo 58" xfId="21429" hidden="1"/>
    <cellStyle name="Hipervínculo 58" xfId="22431" hidden="1"/>
    <cellStyle name="Hipervínculo 58" xfId="22401" hidden="1"/>
    <cellStyle name="Hipervínculo 58" xfId="23033"/>
    <cellStyle name="Hipervínculo 59" xfId="448" hidden="1"/>
    <cellStyle name="Hipervínculo 59" xfId="1463" hidden="1"/>
    <cellStyle name="Hipervínculo 59" xfId="1349" hidden="1"/>
    <cellStyle name="Hipervínculo 59" xfId="2396" hidden="1"/>
    <cellStyle name="Hipervínculo 59" xfId="3001" hidden="1"/>
    <cellStyle name="Hipervínculo 59" xfId="3683" hidden="1"/>
    <cellStyle name="Hipervínculo 59" xfId="3542" hidden="1"/>
    <cellStyle name="Hipervínculo 59" xfId="4823" hidden="1"/>
    <cellStyle name="Hipervínculo 59" xfId="3253" hidden="1"/>
    <cellStyle name="Hipervínculo 59" xfId="5723" hidden="1"/>
    <cellStyle name="Hipervínculo 59" xfId="5585" hidden="1"/>
    <cellStyle name="Hipervínculo 59" xfId="6906" hidden="1"/>
    <cellStyle name="Hipervínculo 59" xfId="7655" hidden="1"/>
    <cellStyle name="Hipervínculo 59" xfId="8351" hidden="1"/>
    <cellStyle name="Hipervínculo 59" xfId="8216" hidden="1"/>
    <cellStyle name="Hipervínculo 59" xfId="9528" hidden="1"/>
    <cellStyle name="Hipervínculo 59" xfId="8032" hidden="1"/>
    <cellStyle name="Hipervínculo 59" xfId="10542" hidden="1"/>
    <cellStyle name="Hipervínculo 59" xfId="10401" hidden="1"/>
    <cellStyle name="Hipervínculo 59" xfId="11674" hidden="1"/>
    <cellStyle name="Hipervínculo 59" xfId="10144" hidden="1"/>
    <cellStyle name="Hipervínculo 59" xfId="12526" hidden="1"/>
    <cellStyle name="Hipervínculo 59" xfId="12419" hidden="1"/>
    <cellStyle name="Hipervínculo 59" xfId="13499" hidden="1"/>
    <cellStyle name="Hipervínculo 59" xfId="11963" hidden="1"/>
    <cellStyle name="Hipervínculo 59" xfId="12203" hidden="1"/>
    <cellStyle name="Hipervínculo 59" xfId="10126" hidden="1"/>
    <cellStyle name="Hipervínculo 59" xfId="9052" hidden="1"/>
    <cellStyle name="Hipervínculo 59" xfId="7967" hidden="1"/>
    <cellStyle name="Hipervínculo 59" xfId="8102" hidden="1"/>
    <cellStyle name="Hipervínculo 59" xfId="6215" hidden="1"/>
    <cellStyle name="Hipervínculo 59" xfId="8346" hidden="1"/>
    <cellStyle name="Hipervínculo 59" xfId="4742" hidden="1"/>
    <cellStyle name="Hipervínculo 59" xfId="4862" hidden="1"/>
    <cellStyle name="Hipervínculo 59" xfId="2959" hidden="1"/>
    <cellStyle name="Hipervínculo 59" xfId="1917" hidden="1"/>
    <cellStyle name="Hipervínculo 59" xfId="790" hidden="1"/>
    <cellStyle name="Hipervínculo 59" xfId="921" hidden="1"/>
    <cellStyle name="Hipervínculo 59" xfId="14561" hidden="1"/>
    <cellStyle name="Hipervínculo 59" xfId="1262" hidden="1"/>
    <cellStyle name="Hipervínculo 59" xfId="15504" hidden="1"/>
    <cellStyle name="Hipervínculo 59" xfId="15384" hidden="1"/>
    <cellStyle name="Hipervínculo 59" xfId="16475" hidden="1"/>
    <cellStyle name="Hipervínculo 59" xfId="15163" hidden="1"/>
    <cellStyle name="Hipervínculo 59" xfId="17136" hidden="1"/>
    <cellStyle name="Hipervínculo 59" xfId="17066" hidden="1"/>
    <cellStyle name="Hipervínculo 59" xfId="18016" hidden="1"/>
    <cellStyle name="Hipervínculo 59" xfId="16770" hidden="1"/>
    <cellStyle name="Hipervínculo 59" xfId="16997" hidden="1"/>
    <cellStyle name="Hipervínculo 59" xfId="15156" hidden="1"/>
    <cellStyle name="Hipervínculo 59" xfId="14212" hidden="1"/>
    <cellStyle name="Hipervínculo 59" xfId="12454" hidden="1"/>
    <cellStyle name="Hipervínculo 59" xfId="12694" hidden="1"/>
    <cellStyle name="Hipervínculo 59" xfId="9705" hidden="1"/>
    <cellStyle name="Hipervínculo 59" xfId="13222" hidden="1"/>
    <cellStyle name="Hipervínculo 59" xfId="7474" hidden="1"/>
    <cellStyle name="Hipervínculo 59" xfId="7804" hidden="1"/>
    <cellStyle name="Hipervínculo 59" xfId="4801" hidden="1"/>
    <cellStyle name="Hipervínculo 59" xfId="2699" hidden="1"/>
    <cellStyle name="Hipervínculo 59" xfId="1021" hidden="1"/>
    <cellStyle name="Hipervínculo 59" xfId="1137" hidden="1"/>
    <cellStyle name="Hipervínculo 59" xfId="18449" hidden="1"/>
    <cellStyle name="Hipervínculo 59" xfId="1838" hidden="1"/>
    <cellStyle name="Hipervínculo 59" xfId="19110" hidden="1"/>
    <cellStyle name="Hipervínculo 59" xfId="19018" hidden="1"/>
    <cellStyle name="Hipervínculo 59" xfId="19758" hidden="1"/>
    <cellStyle name="Hipervínculo 59" xfId="18907" hidden="1"/>
    <cellStyle name="Hipervínculo 59" xfId="20259" hidden="1"/>
    <cellStyle name="Hipervínculo 59" xfId="20200" hidden="1"/>
    <cellStyle name="Hipervínculo 59" xfId="20865" hidden="1"/>
    <cellStyle name="Hipervínculo 59" xfId="19993" hidden="1"/>
    <cellStyle name="Hipervínculo 59" xfId="20179" hidden="1"/>
    <cellStyle name="Hipervínculo 59" xfId="18902" hidden="1"/>
    <cellStyle name="Hipervínculo 59" xfId="17704" hidden="1"/>
    <cellStyle name="Hipervínculo 59" xfId="16809" hidden="1"/>
    <cellStyle name="Hipervínculo 59" xfId="17028" hidden="1"/>
    <cellStyle name="Hipervínculo 59" xfId="13891" hidden="1"/>
    <cellStyle name="Hipervínculo 59" xfId="17188" hidden="1"/>
    <cellStyle name="Hipervínculo 59" xfId="11464" hidden="1"/>
    <cellStyle name="Hipervínculo 59" xfId="11701" hidden="1"/>
    <cellStyle name="Hipervínculo 59" xfId="7589" hidden="1"/>
    <cellStyle name="Hipervínculo 59" xfId="4137" hidden="1"/>
    <cellStyle name="Hipervínculo 59" xfId="1322" hidden="1"/>
    <cellStyle name="Hipervínculo 59" xfId="1628" hidden="1"/>
    <cellStyle name="Hipervínculo 59" xfId="21149" hidden="1"/>
    <cellStyle name="Hipervínculo 59" xfId="2728" hidden="1"/>
    <cellStyle name="Hipervínculo 59" xfId="21527" hidden="1"/>
    <cellStyle name="Hipervínculo 59" xfId="21468" hidden="1"/>
    <cellStyle name="Hipervínculo 59" xfId="22133" hidden="1"/>
    <cellStyle name="Hipervínculo 59" xfId="21437" hidden="1"/>
    <cellStyle name="Hipervínculo 59" xfId="22451" hidden="1"/>
    <cellStyle name="Hipervínculo 59" xfId="22392" hidden="1"/>
    <cellStyle name="Hipervínculo 59" xfId="23057"/>
    <cellStyle name="Hipervínculo 6" xfId="451" hidden="1"/>
    <cellStyle name="Hipervínculo 6" xfId="1465" hidden="1"/>
    <cellStyle name="Hipervínculo 6" xfId="2127" hidden="1"/>
    <cellStyle name="Hipervínculo 6" xfId="2346" hidden="1"/>
    <cellStyle name="Hipervínculo 6" xfId="3003" hidden="1"/>
    <cellStyle name="Hipervínculo 6" xfId="3685" hidden="1"/>
    <cellStyle name="Hipervínculo 6" xfId="4492" hidden="1"/>
    <cellStyle name="Hipervínculo 6" xfId="4780" hidden="1"/>
    <cellStyle name="Hipervínculo 6" xfId="3249" hidden="1"/>
    <cellStyle name="Hipervínculo 6" xfId="5725" hidden="1"/>
    <cellStyle name="Hipervínculo 6" xfId="6516" hidden="1"/>
    <cellStyle name="Hipervínculo 6" xfId="6837" hidden="1"/>
    <cellStyle name="Hipervínculo 6" xfId="7657" hidden="1"/>
    <cellStyle name="Hipervínculo 6" xfId="8353" hidden="1"/>
    <cellStyle name="Hipervínculo 6" xfId="9152" hidden="1"/>
    <cellStyle name="Hipervínculo 6" xfId="9471" hidden="1"/>
    <cellStyle name="Hipervínculo 6" xfId="8035" hidden="1"/>
    <cellStyle name="Hipervínculo 6" xfId="10544" hidden="1"/>
    <cellStyle name="Hipervínculo 6" xfId="11339" hidden="1"/>
    <cellStyle name="Hipervínculo 6" xfId="11629" hidden="1"/>
    <cellStyle name="Hipervínculo 6" xfId="7776" hidden="1"/>
    <cellStyle name="Hipervínculo 6" xfId="12528" hidden="1"/>
    <cellStyle name="Hipervínculo 6" xfId="13149" hidden="1"/>
    <cellStyle name="Hipervínculo 6" xfId="13444" hidden="1"/>
    <cellStyle name="Hipervínculo 6" xfId="11957" hidden="1"/>
    <cellStyle name="Hipervínculo 6" xfId="10642" hidden="1"/>
    <cellStyle name="Hipervínculo 6" xfId="10208" hidden="1"/>
    <cellStyle name="Hipervínculo 6" xfId="9048" hidden="1"/>
    <cellStyle name="Hipervínculo 6" xfId="7964" hidden="1"/>
    <cellStyle name="Hipervínculo 6" xfId="6886" hidden="1"/>
    <cellStyle name="Hipervínculo 6" xfId="6342" hidden="1"/>
    <cellStyle name="Hipervínculo 6" xfId="8368" hidden="1"/>
    <cellStyle name="Hipervínculo 6" xfId="4739" hidden="1"/>
    <cellStyle name="Hipervínculo 6" xfId="3384" hidden="1"/>
    <cellStyle name="Hipervínculo 6" xfId="3035" hidden="1"/>
    <cellStyle name="Hipervínculo 6" xfId="1910" hidden="1"/>
    <cellStyle name="Hipervínculo 6" xfId="788" hidden="1"/>
    <cellStyle name="Hipervínculo 6" xfId="14290" hidden="1"/>
    <cellStyle name="Hipervínculo 6" xfId="14513" hidden="1"/>
    <cellStyle name="Hipervínculo 6" xfId="1260" hidden="1"/>
    <cellStyle name="Hipervínculo 6" xfId="15506" hidden="1"/>
    <cellStyle name="Hipervínculo 6" xfId="16199" hidden="1"/>
    <cellStyle name="Hipervínculo 6" xfId="16432" hidden="1"/>
    <cellStyle name="Hipervínculo 6" xfId="1682" hidden="1"/>
    <cellStyle name="Hipervínculo 6" xfId="17138" hidden="1"/>
    <cellStyle name="Hipervínculo 6" xfId="17759" hidden="1"/>
    <cellStyle name="Hipervínculo 6" xfId="17974" hidden="1"/>
    <cellStyle name="Hipervínculo 6" xfId="16766" hidden="1"/>
    <cellStyle name="Hipervínculo 6" xfId="15627" hidden="1"/>
    <cellStyle name="Hipervínculo 6" xfId="15222" hidden="1"/>
    <cellStyle name="Hipervínculo 6" xfId="14208" hidden="1"/>
    <cellStyle name="Hipervínculo 6" xfId="12452" hidden="1"/>
    <cellStyle name="Hipervínculo 6" xfId="10448" hidden="1"/>
    <cellStyle name="Hipervínculo 6" xfId="9949" hidden="1"/>
    <cellStyle name="Hipervínculo 6" xfId="13601" hidden="1"/>
    <cellStyle name="Hipervínculo 6" xfId="7471" hidden="1"/>
    <cellStyle name="Hipervínculo 6" xfId="5319" hidden="1"/>
    <cellStyle name="Hipervínculo 6" xfId="4850" hidden="1"/>
    <cellStyle name="Hipervínculo 6" xfId="2688" hidden="1"/>
    <cellStyle name="Hipervínculo 6" xfId="1019" hidden="1"/>
    <cellStyle name="Hipervínculo 6" xfId="11145" hidden="1"/>
    <cellStyle name="Hipervínculo 6" xfId="18407" hidden="1"/>
    <cellStyle name="Hipervínculo 6" xfId="1827" hidden="1"/>
    <cellStyle name="Hipervínculo 6" xfId="19112" hidden="1"/>
    <cellStyle name="Hipervínculo 6" xfId="19618" hidden="1"/>
    <cellStyle name="Hipervínculo 6" xfId="19742" hidden="1"/>
    <cellStyle name="Hipervínculo 6" xfId="2319" hidden="1"/>
    <cellStyle name="Hipervínculo 6" xfId="20261" hidden="1"/>
    <cellStyle name="Hipervínculo 6" xfId="20725" hidden="1"/>
    <cellStyle name="Hipervínculo 6" xfId="20849" hidden="1"/>
    <cellStyle name="Hipervínculo 6" xfId="19989" hidden="1"/>
    <cellStyle name="Hipervínculo 6" xfId="19226" hidden="1"/>
    <cellStyle name="Hipervínculo 6" xfId="18942" hidden="1"/>
    <cellStyle name="Hipervínculo 6" xfId="17700" hidden="1"/>
    <cellStyle name="Hipervínculo 6" xfId="16805" hidden="1"/>
    <cellStyle name="Hipervínculo 6" xfId="14811" hidden="1"/>
    <cellStyle name="Hipervínculo 6" xfId="14030" hidden="1"/>
    <cellStyle name="Hipervínculo 6" xfId="17198" hidden="1"/>
    <cellStyle name="Hipervínculo 6" xfId="11460" hidden="1"/>
    <cellStyle name="Hipervínculo 6" xfId="8219" hidden="1"/>
    <cellStyle name="Hipervínculo 6" xfId="7853" hidden="1"/>
    <cellStyle name="Hipervínculo 6" xfId="4117" hidden="1"/>
    <cellStyle name="Hipervínculo 6" xfId="1320" hidden="1"/>
    <cellStyle name="Hipervínculo 6" xfId="16041" hidden="1"/>
    <cellStyle name="Hipervínculo 6" xfId="21133" hidden="1"/>
    <cellStyle name="Hipervínculo 6" xfId="2707" hidden="1"/>
    <cellStyle name="Hipervínculo 6" xfId="21529" hidden="1"/>
    <cellStyle name="Hipervínculo 6" xfId="21993" hidden="1"/>
    <cellStyle name="Hipervínculo 6" xfId="22117" hidden="1"/>
    <cellStyle name="Hipervínculo 6" xfId="3283" hidden="1"/>
    <cellStyle name="Hipervínculo 6" xfId="22453" hidden="1"/>
    <cellStyle name="Hipervínculo 6" xfId="22917" hidden="1"/>
    <cellStyle name="Hipervínculo 6" xfId="23041"/>
    <cellStyle name="Hipervínculo 60" xfId="445" hidden="1"/>
    <cellStyle name="Hipervínculo 60" xfId="1461" hidden="1"/>
    <cellStyle name="Hipervínculo 60" xfId="2128" hidden="1"/>
    <cellStyle name="Hipervínculo 60" xfId="2342" hidden="1"/>
    <cellStyle name="Hipervínculo 60" xfId="2999" hidden="1"/>
    <cellStyle name="Hipervínculo 60" xfId="3680" hidden="1"/>
    <cellStyle name="Hipervínculo 60" xfId="4493" hidden="1"/>
    <cellStyle name="Hipervínculo 60" xfId="4776" hidden="1"/>
    <cellStyle name="Hipervínculo 60" xfId="3257" hidden="1"/>
    <cellStyle name="Hipervínculo 60" xfId="5721" hidden="1"/>
    <cellStyle name="Hipervínculo 60" xfId="6517" hidden="1"/>
    <cellStyle name="Hipervínculo 60" xfId="6831" hidden="1"/>
    <cellStyle name="Hipervínculo 60" xfId="7652" hidden="1"/>
    <cellStyle name="Hipervínculo 60" xfId="8348" hidden="1"/>
    <cellStyle name="Hipervínculo 60" xfId="9153" hidden="1"/>
    <cellStyle name="Hipervínculo 60" xfId="9466" hidden="1"/>
    <cellStyle name="Hipervínculo 60" xfId="8082" hidden="1"/>
    <cellStyle name="Hipervínculo 60" xfId="10539" hidden="1"/>
    <cellStyle name="Hipervínculo 60" xfId="11340" hidden="1"/>
    <cellStyle name="Hipervínculo 60" xfId="11627" hidden="1"/>
    <cellStyle name="Hipervínculo 60" xfId="10142" hidden="1"/>
    <cellStyle name="Hipervínculo 60" xfId="12524" hidden="1"/>
    <cellStyle name="Hipervínculo 60" xfId="13150" hidden="1"/>
    <cellStyle name="Hipervínculo 60" xfId="13439" hidden="1"/>
    <cellStyle name="Hipervínculo 60" xfId="11969" hidden="1"/>
    <cellStyle name="Hipervínculo 60" xfId="10635" hidden="1"/>
    <cellStyle name="Hipervínculo 60" xfId="10212" hidden="1"/>
    <cellStyle name="Hipervínculo 60" xfId="9057" hidden="1"/>
    <cellStyle name="Hipervínculo 60" xfId="7969" hidden="1"/>
    <cellStyle name="Hipervínculo 60" xfId="6885" hidden="1"/>
    <cellStyle name="Hipervínculo 60" xfId="6351" hidden="1"/>
    <cellStyle name="Hipervínculo 60" xfId="8332" hidden="1"/>
    <cellStyle name="Hipervínculo 60" xfId="4747" hidden="1"/>
    <cellStyle name="Hipervínculo 60" xfId="3383" hidden="1"/>
    <cellStyle name="Hipervínculo 60" xfId="3047" hidden="1"/>
    <cellStyle name="Hipervínculo 60" xfId="1922" hidden="1"/>
    <cellStyle name="Hipervínculo 60" xfId="793" hidden="1"/>
    <cellStyle name="Hipervínculo 60" xfId="14291" hidden="1"/>
    <cellStyle name="Hipervínculo 60" xfId="14509" hidden="1"/>
    <cellStyle name="Hipervínculo 60" xfId="1162" hidden="1"/>
    <cellStyle name="Hipervínculo 60" xfId="15501" hidden="1"/>
    <cellStyle name="Hipervínculo 60" xfId="16200" hidden="1"/>
    <cellStyle name="Hipervínculo 60" xfId="16429" hidden="1"/>
    <cellStyle name="Hipervínculo 60" xfId="15160" hidden="1"/>
    <cellStyle name="Hipervínculo 60" xfId="17134" hidden="1"/>
    <cellStyle name="Hipervínculo 60" xfId="17760" hidden="1"/>
    <cellStyle name="Hipervínculo 60" xfId="17970" hidden="1"/>
    <cellStyle name="Hipervínculo 60" xfId="16775" hidden="1"/>
    <cellStyle name="Hipervínculo 60" xfId="15622" hidden="1"/>
    <cellStyle name="Hipervínculo 60" xfId="15226" hidden="1"/>
    <cellStyle name="Hipervínculo 60" xfId="14218" hidden="1"/>
    <cellStyle name="Hipervínculo 60" xfId="12456" hidden="1"/>
    <cellStyle name="Hipervínculo 60" xfId="10445" hidden="1"/>
    <cellStyle name="Hipervínculo 60" xfId="9969" hidden="1"/>
    <cellStyle name="Hipervínculo 60" xfId="13213" hidden="1"/>
    <cellStyle name="Hipervínculo 60" xfId="7479" hidden="1"/>
    <cellStyle name="Hipervínculo 60" xfId="5318" hidden="1"/>
    <cellStyle name="Hipervínculo 60" xfId="4869" hidden="1"/>
    <cellStyle name="Hipervínculo 60" xfId="2711" hidden="1"/>
    <cellStyle name="Hipervínculo 60" xfId="1023" hidden="1"/>
    <cellStyle name="Hipervínculo 60" xfId="11142" hidden="1"/>
    <cellStyle name="Hipervínculo 60" xfId="18403" hidden="1"/>
    <cellStyle name="Hipervínculo 60" xfId="1647" hidden="1"/>
    <cellStyle name="Hipervínculo 60" xfId="19107" hidden="1"/>
    <cellStyle name="Hipervínculo 60" xfId="19619" hidden="1"/>
    <cellStyle name="Hipervínculo 60" xfId="19740" hidden="1"/>
    <cellStyle name="Hipervínculo 60" xfId="18905" hidden="1"/>
    <cellStyle name="Hipervínculo 60" xfId="20257" hidden="1"/>
    <cellStyle name="Hipervínculo 60" xfId="20726" hidden="1"/>
    <cellStyle name="Hipervínculo 60" xfId="20847" hidden="1"/>
    <cellStyle name="Hipervínculo 60" xfId="19998" hidden="1"/>
    <cellStyle name="Hipervínculo 60" xfId="19221" hidden="1"/>
    <cellStyle name="Hipervínculo 60" xfId="18944" hidden="1"/>
    <cellStyle name="Hipervínculo 60" xfId="17709" hidden="1"/>
    <cellStyle name="Hipervínculo 60" xfId="16830" hidden="1"/>
    <cellStyle name="Hipervínculo 60" xfId="14807" hidden="1"/>
    <cellStyle name="Hipervínculo 60" xfId="14050" hidden="1"/>
    <cellStyle name="Hipervínculo 60" xfId="17175" hidden="1"/>
    <cellStyle name="Hipervínculo 60" xfId="11470" hidden="1"/>
    <cellStyle name="Hipervínculo 60" xfId="8215" hidden="1"/>
    <cellStyle name="Hipervínculo 60" xfId="7868" hidden="1"/>
    <cellStyle name="Hipervínculo 60" xfId="4159" hidden="1"/>
    <cellStyle name="Hipervínculo 60" xfId="1324" hidden="1"/>
    <cellStyle name="Hipervínculo 60" xfId="16037" hidden="1"/>
    <cellStyle name="Hipervínculo 60" xfId="21131" hidden="1"/>
    <cellStyle name="Hipervínculo 60" xfId="2298" hidden="1"/>
    <cellStyle name="Hipervínculo 60" xfId="21525" hidden="1"/>
    <cellStyle name="Hipervínculo 60" xfId="21994" hidden="1"/>
    <cellStyle name="Hipervínculo 60" xfId="22115" hidden="1"/>
    <cellStyle name="Hipervínculo 60" xfId="21435" hidden="1"/>
    <cellStyle name="Hipervínculo 60" xfId="22449" hidden="1"/>
    <cellStyle name="Hipervínculo 60" xfId="22918" hidden="1"/>
    <cellStyle name="Hipervínculo 60" xfId="23039"/>
    <cellStyle name="Hipervínculo 61" xfId="447" hidden="1"/>
    <cellStyle name="Hipervínculo 61" xfId="1462" hidden="1"/>
    <cellStyle name="Hipervínculo 61" xfId="1350" hidden="1"/>
    <cellStyle name="Hipervínculo 61" xfId="2344" hidden="1"/>
    <cellStyle name="Hipervínculo 61" xfId="3000" hidden="1"/>
    <cellStyle name="Hipervínculo 61" xfId="3682" hidden="1"/>
    <cellStyle name="Hipervínculo 61" xfId="3543" hidden="1"/>
    <cellStyle name="Hipervínculo 61" xfId="4778" hidden="1"/>
    <cellStyle name="Hipervínculo 61" xfId="3255" hidden="1"/>
    <cellStyle name="Hipervínculo 61" xfId="5722" hidden="1"/>
    <cellStyle name="Hipervínculo 61" xfId="5586" hidden="1"/>
    <cellStyle name="Hipervínculo 61" xfId="6833" hidden="1"/>
    <cellStyle name="Hipervínculo 61" xfId="7654" hidden="1"/>
    <cellStyle name="Hipervínculo 61" xfId="8350" hidden="1"/>
    <cellStyle name="Hipervínculo 61" xfId="8217" hidden="1"/>
    <cellStyle name="Hipervínculo 61" xfId="9468" hidden="1"/>
    <cellStyle name="Hipervínculo 61" xfId="7899" hidden="1"/>
    <cellStyle name="Hipervínculo 61" xfId="10541" hidden="1"/>
    <cellStyle name="Hipervínculo 61" xfId="10402" hidden="1"/>
    <cellStyle name="Hipervínculo 61" xfId="11628" hidden="1"/>
    <cellStyle name="Hipervínculo 61" xfId="10143" hidden="1"/>
    <cellStyle name="Hipervínculo 61" xfId="12525" hidden="1"/>
    <cellStyle name="Hipervínculo 61" xfId="12420" hidden="1"/>
    <cellStyle name="Hipervínculo 61" xfId="13441" hidden="1"/>
    <cellStyle name="Hipervínculo 61" xfId="11965" hidden="1"/>
    <cellStyle name="Hipervínculo 61" xfId="12202" hidden="1"/>
    <cellStyle name="Hipervínculo 61" xfId="10210" hidden="1"/>
    <cellStyle name="Hipervínculo 61" xfId="9054" hidden="1"/>
    <cellStyle name="Hipervínculo 61" xfId="7968" hidden="1"/>
    <cellStyle name="Hipervínculo 61" xfId="8101" hidden="1"/>
    <cellStyle name="Hipervínculo 61" xfId="6347" hidden="1"/>
    <cellStyle name="Hipervínculo 61" xfId="8343" hidden="1"/>
    <cellStyle name="Hipervínculo 61" xfId="4744" hidden="1"/>
    <cellStyle name="Hipervínculo 61" xfId="4861" hidden="1"/>
    <cellStyle name="Hipervínculo 61" xfId="3043" hidden="1"/>
    <cellStyle name="Hipervínculo 61" xfId="1919" hidden="1"/>
    <cellStyle name="Hipervínculo 61" xfId="791" hidden="1"/>
    <cellStyle name="Hipervínculo 61" xfId="920" hidden="1"/>
    <cellStyle name="Hipervínculo 61" xfId="14510" hidden="1"/>
    <cellStyle name="Hipervínculo 61" xfId="1422" hidden="1"/>
    <cellStyle name="Hipervínculo 61" xfId="15503" hidden="1"/>
    <cellStyle name="Hipervínculo 61" xfId="15385" hidden="1"/>
    <cellStyle name="Hipervínculo 61" xfId="16430" hidden="1"/>
    <cellStyle name="Hipervínculo 61" xfId="15162" hidden="1"/>
    <cellStyle name="Hipervínculo 61" xfId="17135" hidden="1"/>
    <cellStyle name="Hipervínculo 61" xfId="17067" hidden="1"/>
    <cellStyle name="Hipervínculo 61" xfId="17972" hidden="1"/>
    <cellStyle name="Hipervínculo 61" xfId="16772" hidden="1"/>
    <cellStyle name="Hipervínculo 61" xfId="16996" hidden="1"/>
    <cellStyle name="Hipervínculo 61" xfId="15225" hidden="1"/>
    <cellStyle name="Hipervínculo 61" xfId="14214" hidden="1"/>
    <cellStyle name="Hipervínculo 61" xfId="12455" hidden="1"/>
    <cellStyle name="Hipervínculo 61" xfId="12692" hidden="1"/>
    <cellStyle name="Hipervínculo 61" xfId="9963" hidden="1"/>
    <cellStyle name="Hipervínculo 61" xfId="13218" hidden="1"/>
    <cellStyle name="Hipervínculo 61" xfId="7476" hidden="1"/>
    <cellStyle name="Hipervínculo 61" xfId="7803" hidden="1"/>
    <cellStyle name="Hipervínculo 61" xfId="4868" hidden="1"/>
    <cellStyle name="Hipervínculo 61" xfId="2703" hidden="1"/>
    <cellStyle name="Hipervínculo 61" xfId="1022" hidden="1"/>
    <cellStyle name="Hipervínculo 61" xfId="1136" hidden="1"/>
    <cellStyle name="Hipervínculo 61" xfId="18404" hidden="1"/>
    <cellStyle name="Hipervínculo 61" xfId="2200" hidden="1"/>
    <cellStyle name="Hipervínculo 61" xfId="19109" hidden="1"/>
    <cellStyle name="Hipervínculo 61" xfId="19019" hidden="1"/>
    <cellStyle name="Hipervínculo 61" xfId="19741" hidden="1"/>
    <cellStyle name="Hipervínculo 61" xfId="18906" hidden="1"/>
    <cellStyle name="Hipervínculo 61" xfId="20258" hidden="1"/>
    <cellStyle name="Hipervínculo 61" xfId="20201" hidden="1"/>
    <cellStyle name="Hipervínculo 61" xfId="20848" hidden="1"/>
    <cellStyle name="Hipervínculo 61" xfId="19995" hidden="1"/>
    <cellStyle name="Hipervínculo 61" xfId="20178" hidden="1"/>
    <cellStyle name="Hipervínculo 61" xfId="18943" hidden="1"/>
    <cellStyle name="Hipervínculo 61" xfId="17706" hidden="1"/>
    <cellStyle name="Hipervínculo 61" xfId="16816" hidden="1"/>
    <cellStyle name="Hipervínculo 61" xfId="17027" hidden="1"/>
    <cellStyle name="Hipervínculo 61" xfId="14037" hidden="1"/>
    <cellStyle name="Hipervínculo 61" xfId="17186" hidden="1"/>
    <cellStyle name="Hipervínculo 61" xfId="11467" hidden="1"/>
    <cellStyle name="Hipervínculo 61" xfId="11698" hidden="1"/>
    <cellStyle name="Hipervínculo 61" xfId="7864" hidden="1"/>
    <cellStyle name="Hipervínculo 61" xfId="4145" hidden="1"/>
    <cellStyle name="Hipervínculo 61" xfId="1323" hidden="1"/>
    <cellStyle name="Hipervínculo 61" xfId="1626" hidden="1"/>
    <cellStyle name="Hipervínculo 61" xfId="21132" hidden="1"/>
    <cellStyle name="Hipervínculo 61" xfId="2978" hidden="1"/>
    <cellStyle name="Hipervínculo 61" xfId="21526" hidden="1"/>
    <cellStyle name="Hipervínculo 61" xfId="21469" hidden="1"/>
    <cellStyle name="Hipervínculo 61" xfId="22116" hidden="1"/>
    <cellStyle name="Hipervínculo 61" xfId="21436" hidden="1"/>
    <cellStyle name="Hipervínculo 61" xfId="22450" hidden="1"/>
    <cellStyle name="Hipervínculo 61" xfId="22393" hidden="1"/>
    <cellStyle name="Hipervínculo 61" xfId="23040"/>
    <cellStyle name="Hipervínculo 62" xfId="421" hidden="1"/>
    <cellStyle name="Hipervínculo 62" xfId="1441" hidden="1"/>
    <cellStyle name="Hipervínculo 62" xfId="1356" hidden="1"/>
    <cellStyle name="Hipervínculo 62" xfId="2334" hidden="1"/>
    <cellStyle name="Hipervínculo 62" xfId="2989" hidden="1"/>
    <cellStyle name="Hipervínculo 62" xfId="3656" hidden="1"/>
    <cellStyle name="Hipervínculo 62" xfId="3549" hidden="1"/>
    <cellStyle name="Hipervínculo 62" xfId="4769" hidden="1"/>
    <cellStyle name="Hipervínculo 62" xfId="3293" hidden="1"/>
    <cellStyle name="Hipervínculo 62" xfId="5698" hidden="1"/>
    <cellStyle name="Hipervínculo 62" xfId="5592" hidden="1"/>
    <cellStyle name="Hipervínculo 62" xfId="6821" hidden="1"/>
    <cellStyle name="Hipervínculo 62" xfId="7637" hidden="1"/>
    <cellStyle name="Hipervínculo 62" xfId="8326" hidden="1"/>
    <cellStyle name="Hipervínculo 62" xfId="8223" hidden="1"/>
    <cellStyle name="Hipervínculo 62" xfId="9456" hidden="1"/>
    <cellStyle name="Hipervínculo 62" xfId="8070" hidden="1"/>
    <cellStyle name="Hipervínculo 62" xfId="10516" hidden="1"/>
    <cellStyle name="Hipervínculo 62" xfId="10408" hidden="1"/>
    <cellStyle name="Hipervínculo 62" xfId="11619" hidden="1"/>
    <cellStyle name="Hipervínculo 62" xfId="8138" hidden="1"/>
    <cellStyle name="Hipervínculo 62" xfId="12507" hidden="1"/>
    <cellStyle name="Hipervínculo 62" xfId="12425" hidden="1"/>
    <cellStyle name="Hipervínculo 62" xfId="13432" hidden="1"/>
    <cellStyle name="Hipervínculo 62" xfId="12011" hidden="1"/>
    <cellStyle name="Hipervínculo 62" xfId="12197" hidden="1"/>
    <cellStyle name="Hipervínculo 62" xfId="10220" hidden="1"/>
    <cellStyle name="Hipervínculo 62" xfId="9083" hidden="1"/>
    <cellStyle name="Hipervínculo 62" xfId="7998" hidden="1"/>
    <cellStyle name="Hipervínculo 62" xfId="8095" hidden="1"/>
    <cellStyle name="Hipervínculo 62" xfId="6370" hidden="1"/>
    <cellStyle name="Hipervínculo 62" xfId="8259" hidden="1"/>
    <cellStyle name="Hipervínculo 62" xfId="4781" hidden="1"/>
    <cellStyle name="Hipervínculo 62" xfId="4856" hidden="1"/>
    <cellStyle name="Hipervínculo 62" xfId="3078" hidden="1"/>
    <cellStyle name="Hipervínculo 62" xfId="1950" hidden="1"/>
    <cellStyle name="Hipervínculo 62" xfId="814" hidden="1"/>
    <cellStyle name="Hipervínculo 62" xfId="914" hidden="1"/>
    <cellStyle name="Hipervínculo 62" xfId="14502" hidden="1"/>
    <cellStyle name="Hipervínculo 62" xfId="1175" hidden="1"/>
    <cellStyle name="Hipervínculo 62" xfId="15478" hidden="1"/>
    <cellStyle name="Hipervínculo 62" xfId="15391" hidden="1"/>
    <cellStyle name="Hipervínculo 62" xfId="16423" hidden="1"/>
    <cellStyle name="Hipervínculo 62" xfId="1069" hidden="1"/>
    <cellStyle name="Hipervínculo 62" xfId="17119" hidden="1"/>
    <cellStyle name="Hipervínculo 62" xfId="17072" hidden="1"/>
    <cellStyle name="Hipervínculo 62" xfId="17963" hidden="1"/>
    <cellStyle name="Hipervínculo 62" xfId="16822" hidden="1"/>
    <cellStyle name="Hipervínculo 62" xfId="16990" hidden="1"/>
    <cellStyle name="Hipervínculo 62" xfId="15233" hidden="1"/>
    <cellStyle name="Hipervínculo 62" xfId="14241" hidden="1"/>
    <cellStyle name="Hipervínculo 62" xfId="12481" hidden="1"/>
    <cellStyle name="Hipervínculo 62" xfId="12681" hidden="1"/>
    <cellStyle name="Hipervínculo 62" xfId="10010" hidden="1"/>
    <cellStyle name="Hipervínculo 62" xfId="13093" hidden="1"/>
    <cellStyle name="Hipervínculo 62" xfId="7517" hidden="1"/>
    <cellStyle name="Hipervínculo 62" xfId="7784" hidden="1"/>
    <cellStyle name="Hipervínculo 62" xfId="4877" hidden="1"/>
    <cellStyle name="Hipervínculo 62" xfId="2769" hidden="1"/>
    <cellStyle name="Hipervínculo 62" xfId="1045" hidden="1"/>
    <cellStyle name="Hipervínculo 62" xfId="1130" hidden="1"/>
    <cellStyle name="Hipervínculo 62" xfId="18396" hidden="1"/>
    <cellStyle name="Hipervínculo 62" xfId="1669" hidden="1"/>
    <cellStyle name="Hipervínculo 62" xfId="19084" hidden="1"/>
    <cellStyle name="Hipervínculo 62" xfId="19024" hidden="1"/>
    <cellStyle name="Hipervínculo 62" xfId="19736" hidden="1"/>
    <cellStyle name="Hipervínculo 62" xfId="1389" hidden="1"/>
    <cellStyle name="Hipervínculo 62" xfId="20242" hidden="1"/>
    <cellStyle name="Hipervínculo 62" xfId="20206" hidden="1"/>
    <cellStyle name="Hipervínculo 62" xfId="20843" hidden="1"/>
    <cellStyle name="Hipervínculo 62" xfId="20038" hidden="1"/>
    <cellStyle name="Hipervínculo 62" xfId="20173" hidden="1"/>
    <cellStyle name="Hipervínculo 62" xfId="18948" hidden="1"/>
    <cellStyle name="Hipervínculo 62" xfId="17730" hidden="1"/>
    <cellStyle name="Hipervínculo 62" xfId="16887" hidden="1"/>
    <cellStyle name="Hipervínculo 62" xfId="17022" hidden="1"/>
    <cellStyle name="Hipervínculo 62" xfId="14113" hidden="1"/>
    <cellStyle name="Hipervínculo 62" xfId="17098" hidden="1"/>
    <cellStyle name="Hipervínculo 62" xfId="11519" hidden="1"/>
    <cellStyle name="Hipervínculo 62" xfId="11689" hidden="1"/>
    <cellStyle name="Hipervínculo 62" xfId="7905" hidden="1"/>
    <cellStyle name="Hipervínculo 62" xfId="4289" hidden="1"/>
    <cellStyle name="Hipervínculo 62" xfId="1369" hidden="1"/>
    <cellStyle name="Hipervínculo 62" xfId="1615" hidden="1"/>
    <cellStyle name="Hipervínculo 62" xfId="21127" hidden="1"/>
    <cellStyle name="Hipervínculo 62" xfId="2352" hidden="1"/>
    <cellStyle name="Hipervínculo 62" xfId="21510" hidden="1"/>
    <cellStyle name="Hipervínculo 62" xfId="21474" hidden="1"/>
    <cellStyle name="Hipervínculo 62" xfId="22111" hidden="1"/>
    <cellStyle name="Hipervínculo 62" xfId="2186" hidden="1"/>
    <cellStyle name="Hipervínculo 62" xfId="22434" hidden="1"/>
    <cellStyle name="Hipervínculo 62" xfId="22398" hidden="1"/>
    <cellStyle name="Hipervínculo 62" xfId="23035"/>
    <cellStyle name="Hipervínculo 63" xfId="564" hidden="1"/>
    <cellStyle name="Hipervínculo 63" xfId="1550" hidden="1"/>
    <cellStyle name="Hipervínculo 63" xfId="2154" hidden="1"/>
    <cellStyle name="Hipervínculo 63" xfId="2239" hidden="1"/>
    <cellStyle name="Hipervínculo 63" xfId="3067" hidden="1"/>
    <cellStyle name="Hipervínculo 63" xfId="3785" hidden="1"/>
    <cellStyle name="Hipervínculo 63" xfId="4522" hidden="1"/>
    <cellStyle name="Hipervínculo 63" xfId="4655" hidden="1"/>
    <cellStyle name="Hipervínculo 63" xfId="3128" hidden="1"/>
    <cellStyle name="Hipervínculo 63" xfId="5827" hidden="1"/>
    <cellStyle name="Hipervínculo 63" xfId="6550" hidden="1"/>
    <cellStyle name="Hipervínculo 63" xfId="6706" hidden="1"/>
    <cellStyle name="Hipervínculo 63" xfId="7729" hidden="1"/>
    <cellStyle name="Hipervínculo 63" xfId="8453" hidden="1"/>
    <cellStyle name="Hipervínculo 63" xfId="9184" hidden="1"/>
    <cellStyle name="Hipervínculo 63" xfId="9335" hidden="1"/>
    <cellStyle name="Hipervínculo 63" xfId="7906" hidden="1"/>
    <cellStyle name="Hipervínculo 63" xfId="10647" hidden="1"/>
    <cellStyle name="Hipervínculo 63" xfId="11374" hidden="1"/>
    <cellStyle name="Hipervínculo 63" xfId="11534" hidden="1"/>
    <cellStyle name="Hipervínculo 63" xfId="7775" hidden="1"/>
    <cellStyle name="Hipervínculo 63" xfId="12608" hidden="1"/>
    <cellStyle name="Hipervínculo 63" xfId="13177" hidden="1"/>
    <cellStyle name="Hipervínculo 63" xfId="13321" hidden="1"/>
    <cellStyle name="Hipervínculo 63" xfId="11764" hidden="1"/>
    <cellStyle name="Hipervínculo 63" xfId="10533" hidden="1"/>
    <cellStyle name="Hipervínculo 63" xfId="10317" hidden="1"/>
    <cellStyle name="Hipervínculo 63" xfId="8907" hidden="1"/>
    <cellStyle name="Hipervínculo 63" xfId="7844" hidden="1"/>
    <cellStyle name="Hipervínculo 63" xfId="6838" hidden="1"/>
    <cellStyle name="Hipervínculo 63" xfId="6626" hidden="1"/>
    <cellStyle name="Hipervínculo 63" xfId="8725" hidden="1"/>
    <cellStyle name="Hipervínculo 63" xfId="4616" hidden="1"/>
    <cellStyle name="Hipervínculo 63" xfId="3356" hidden="1"/>
    <cellStyle name="Hipervínculo 63" xfId="3193" hidden="1"/>
    <cellStyle name="Hipervínculo 63" xfId="1767" hidden="1"/>
    <cellStyle name="Hipervínculo 63" xfId="691" hidden="1"/>
    <cellStyle name="Hipervínculo 63" xfId="14316" hidden="1"/>
    <cellStyle name="Hipervínculo 63" xfId="14412" hidden="1"/>
    <cellStyle name="Hipervínculo 63" xfId="1416" hidden="1"/>
    <cellStyle name="Hipervínculo 63" xfId="15606" hidden="1"/>
    <cellStyle name="Hipervínculo 63" xfId="16230" hidden="1"/>
    <cellStyle name="Hipervínculo 63" xfId="16351" hidden="1"/>
    <cellStyle name="Hipervínculo 63" xfId="1684" hidden="1"/>
    <cellStyle name="Hipervínculo 63" xfId="17218" hidden="1"/>
    <cellStyle name="Hipervínculo 63" xfId="17781" hidden="1"/>
    <cellStyle name="Hipervínculo 63" xfId="17877" hidden="1"/>
    <cellStyle name="Hipervínculo 63" xfId="16568" hidden="1"/>
    <cellStyle name="Hipervínculo 63" xfId="15519" hidden="1"/>
    <cellStyle name="Hipervínculo 63" xfId="15325" hidden="1"/>
    <cellStyle name="Hipervínculo 63" xfId="14076" hidden="1"/>
    <cellStyle name="Hipervínculo 63" xfId="12356" hidden="1"/>
    <cellStyle name="Hipervínculo 63" xfId="10385" hidden="1"/>
    <cellStyle name="Hipervínculo 63" xfId="10187" hidden="1"/>
    <cellStyle name="Hipervínculo 63" xfId="13926" hidden="1"/>
    <cellStyle name="Hipervínculo 63" xfId="7119" hidden="1"/>
    <cellStyle name="Hipervínculo 63" xfId="5290" hidden="1"/>
    <cellStyle name="Hipervínculo 63" xfId="5062" hidden="1"/>
    <cellStyle name="Hipervínculo 63" xfId="2430" hidden="1"/>
    <cellStyle name="Hipervínculo 63" xfId="922" hidden="1"/>
    <cellStyle name="Hipervínculo 63" xfId="11349" hidden="1"/>
    <cellStyle name="Hipervínculo 63" xfId="13547" hidden="1"/>
    <cellStyle name="Hipervínculo 63" xfId="2189" hidden="1"/>
    <cellStyle name="Hipervínculo 63" xfId="19207" hidden="1"/>
    <cellStyle name="Hipervínculo 63" xfId="19640" hidden="1"/>
    <cellStyle name="Hipervínculo 63" xfId="19694" hidden="1"/>
    <cellStyle name="Hipervínculo 63" xfId="2324" hidden="1"/>
    <cellStyle name="Hipervínculo 63" xfId="20332" hidden="1"/>
    <cellStyle name="Hipervínculo 63" xfId="20747" hidden="1"/>
    <cellStyle name="Hipervínculo 63" xfId="20801" hidden="1"/>
    <cellStyle name="Hipervínculo 63" xfId="19816" hidden="1"/>
    <cellStyle name="Hipervínculo 63" xfId="19125" hidden="1"/>
    <cellStyle name="Hipervínculo 63" xfId="18993" hidden="1"/>
    <cellStyle name="Hipervínculo 63" xfId="17577" hidden="1"/>
    <cellStyle name="Hipervínculo 63" xfId="16439" hidden="1"/>
    <cellStyle name="Hipervínculo 63" xfId="14680" hidden="1"/>
    <cellStyle name="Hipervínculo 63" xfId="14376" hidden="1"/>
    <cellStyle name="Hipervínculo 63" xfId="17443" hidden="1"/>
    <cellStyle name="Hipervínculo 63" xfId="11027" hidden="1"/>
    <cellStyle name="Hipervínculo 63" xfId="8188" hidden="1"/>
    <cellStyle name="Hipervínculo 63" xfId="8119" hidden="1"/>
    <cellStyle name="Hipervínculo 63" xfId="3494" hidden="1"/>
    <cellStyle name="Hipervínculo 63" xfId="1159" hidden="1"/>
    <cellStyle name="Hipervínculo 63" xfId="16244" hidden="1"/>
    <cellStyle name="Hipervínculo 63" xfId="18048" hidden="1"/>
    <cellStyle name="Hipervínculo 63" xfId="2973" hidden="1"/>
    <cellStyle name="Hipervínculo 63" xfId="21600" hidden="1"/>
    <cellStyle name="Hipervínculo 63" xfId="22015" hidden="1"/>
    <cellStyle name="Hipervínculo 63" xfId="22069" hidden="1"/>
    <cellStyle name="Hipervínculo 63" xfId="3286" hidden="1"/>
    <cellStyle name="Hipervínculo 63" xfId="22524" hidden="1"/>
    <cellStyle name="Hipervínculo 63" xfId="22939" hidden="1"/>
    <cellStyle name="Hipervínculo 63" xfId="22993"/>
    <cellStyle name="Hipervínculo 64" xfId="512" hidden="1"/>
    <cellStyle name="Hipervínculo 64" xfId="1513" hidden="1"/>
    <cellStyle name="Hipervínculo 64" xfId="1345" hidden="1"/>
    <cellStyle name="Hipervínculo 64" xfId="2288" hidden="1"/>
    <cellStyle name="Hipervínculo 64" xfId="3039" hidden="1"/>
    <cellStyle name="Hipervínculo 64" xfId="3739" hidden="1"/>
    <cellStyle name="Hipervínculo 64" xfId="3537" hidden="1"/>
    <cellStyle name="Hipervínculo 64" xfId="4717" hidden="1"/>
    <cellStyle name="Hipervínculo 64" xfId="3177" hidden="1"/>
    <cellStyle name="Hipervínculo 64" xfId="5780" hidden="1"/>
    <cellStyle name="Hipervínculo 64" xfId="5580" hidden="1"/>
    <cellStyle name="Hipervínculo 64" xfId="6774" hidden="1"/>
    <cellStyle name="Hipervínculo 64" xfId="7696" hidden="1"/>
    <cellStyle name="Hipervínculo 64" xfId="8407" hidden="1"/>
    <cellStyle name="Hipervínculo 64" xfId="8211" hidden="1"/>
    <cellStyle name="Hipervínculo 64" xfId="9406" hidden="1"/>
    <cellStyle name="Hipervínculo 64" xfId="7976" hidden="1"/>
    <cellStyle name="Hipervínculo 64" xfId="10600" hidden="1"/>
    <cellStyle name="Hipervínculo 64" xfId="10396" hidden="1"/>
    <cellStyle name="Hipervínculo 64" xfId="11585" hidden="1"/>
    <cellStyle name="Hipervínculo 64" xfId="10093" hidden="1"/>
    <cellStyle name="Hipervínculo 64" xfId="12572" hidden="1"/>
    <cellStyle name="Hipervínculo 64" xfId="12414" hidden="1"/>
    <cellStyle name="Hipervínculo 64" xfId="13384" hidden="1"/>
    <cellStyle name="Hipervínculo 64" xfId="11854" hidden="1"/>
    <cellStyle name="Hipervínculo 64" xfId="12208" hidden="1"/>
    <cellStyle name="Hipervínculo 64" xfId="10261" hidden="1"/>
    <cellStyle name="Hipervínculo 64" xfId="8973" hidden="1"/>
    <cellStyle name="Hipervínculo 64" xfId="7893" hidden="1"/>
    <cellStyle name="Hipervínculo 64" xfId="8106" hidden="1"/>
    <cellStyle name="Hipervínculo 64" xfId="6468" hidden="1"/>
    <cellStyle name="Hipervínculo 64" xfId="8582" hidden="1"/>
    <cellStyle name="Hipervínculo 64" xfId="4674" hidden="1"/>
    <cellStyle name="Hipervínculo 64" xfId="4866" hidden="1"/>
    <cellStyle name="Hipervínculo 64" xfId="3120" hidden="1"/>
    <cellStyle name="Hipervínculo 64" xfId="1833" hidden="1"/>
    <cellStyle name="Hipervínculo 64" xfId="735" hidden="1"/>
    <cellStyle name="Hipervínculo 64" xfId="926" hidden="1"/>
    <cellStyle name="Hipervínculo 64" xfId="14466" hidden="1"/>
    <cellStyle name="Hipervínculo 64" xfId="1325" hidden="1"/>
    <cellStyle name="Hipervínculo 64" xfId="15562" hidden="1"/>
    <cellStyle name="Hipervínculo 64" xfId="15380" hidden="1"/>
    <cellStyle name="Hipervínculo 64" xfId="16391" hidden="1"/>
    <cellStyle name="Hipervínculo 64" xfId="15119" hidden="1"/>
    <cellStyle name="Hipervínculo 64" xfId="17180" hidden="1"/>
    <cellStyle name="Hipervínculo 64" xfId="17062" hidden="1"/>
    <cellStyle name="Hipervínculo 64" xfId="17921" hidden="1"/>
    <cellStyle name="Hipervínculo 64" xfId="16656" hidden="1"/>
    <cellStyle name="Hipervínculo 64" xfId="17001" hidden="1"/>
    <cellStyle name="Hipervínculo 64" xfId="15269" hidden="1"/>
    <cellStyle name="Hipervínculo 64" xfId="14136" hidden="1"/>
    <cellStyle name="Hipervínculo 64" xfId="12389" hidden="1"/>
    <cellStyle name="Hipervínculo 64" xfId="12703" hidden="1"/>
    <cellStyle name="Hipervínculo 64" xfId="10081" hidden="1"/>
    <cellStyle name="Hipervínculo 64" xfId="13747" hidden="1"/>
    <cellStyle name="Hipervínculo 64" xfId="7298" hidden="1"/>
    <cellStyle name="Hipervínculo 64" xfId="7813" hidden="1"/>
    <cellStyle name="Hipervínculo 64" xfId="4946" hidden="1"/>
    <cellStyle name="Hipervínculo 64" xfId="2516" hidden="1"/>
    <cellStyle name="Hipervínculo 64" xfId="969" hidden="1"/>
    <cellStyle name="Hipervínculo 64" xfId="1142" hidden="1"/>
    <cellStyle name="Hipervínculo 64" xfId="13873" hidden="1"/>
    <cellStyle name="Hipervínculo 64" xfId="2026" hidden="1"/>
    <cellStyle name="Hipervínculo 64" xfId="19166" hidden="1"/>
    <cellStyle name="Hipervínculo 64" xfId="19014" hidden="1"/>
    <cellStyle name="Hipervínculo 64" xfId="19718" hidden="1"/>
    <cellStyle name="Hipervínculo 64" xfId="18882" hidden="1"/>
    <cellStyle name="Hipervínculo 64" xfId="20300" hidden="1"/>
    <cellStyle name="Hipervínculo 64" xfId="20196" hidden="1"/>
    <cellStyle name="Hipervínculo 64" xfId="20825" hidden="1"/>
    <cellStyle name="Hipervínculo 64" xfId="19891" hidden="1"/>
    <cellStyle name="Hipervínculo 64" xfId="20183" hidden="1"/>
    <cellStyle name="Hipervínculo 64" xfId="18966" hidden="1"/>
    <cellStyle name="Hipervínculo 64" xfId="17632" hidden="1"/>
    <cellStyle name="Hipervínculo 64" xfId="16517" hidden="1"/>
    <cellStyle name="Hipervínculo 64" xfId="17032" hidden="1"/>
    <cellStyle name="Hipervínculo 64" xfId="14315" hidden="1"/>
    <cellStyle name="Hipervínculo 64" xfId="17344" hidden="1"/>
    <cellStyle name="Hipervínculo 64" xfId="11227" hidden="1"/>
    <cellStyle name="Hipervínculo 64" xfId="11721" hidden="1"/>
    <cellStyle name="Hipervínculo 64" xfId="8043" hidden="1"/>
    <cellStyle name="Hipervínculo 64" xfId="3756" hidden="1"/>
    <cellStyle name="Hipervínculo 64" xfId="1247" hidden="1"/>
    <cellStyle name="Hipervínculo 64" xfId="1637" hidden="1"/>
    <cellStyle name="Hipervínculo 64" xfId="18330" hidden="1"/>
    <cellStyle name="Hipervínculo 64" xfId="2931" hidden="1"/>
    <cellStyle name="Hipervínculo 64" xfId="21568" hidden="1"/>
    <cellStyle name="Hipervínculo 64" xfId="21464" hidden="1"/>
    <cellStyle name="Hipervínculo 64" xfId="22093" hidden="1"/>
    <cellStyle name="Hipervínculo 64" xfId="21416" hidden="1"/>
    <cellStyle name="Hipervínculo 64" xfId="22492" hidden="1"/>
    <cellStyle name="Hipervínculo 64" xfId="22388" hidden="1"/>
    <cellStyle name="Hipervínculo 64" xfId="23017"/>
    <cellStyle name="Hipervínculo 65" xfId="434" hidden="1"/>
    <cellStyle name="Hipervínculo 65" xfId="1451" hidden="1"/>
    <cellStyle name="Hipervínculo 65" xfId="1591" hidden="1"/>
    <cellStyle name="Hipervínculo 65" xfId="2340" hidden="1"/>
    <cellStyle name="Hipervínculo 65" xfId="2995" hidden="1"/>
    <cellStyle name="Hipervínculo 65" xfId="3669" hidden="1"/>
    <cellStyle name="Hipervínculo 65" xfId="3843" hidden="1"/>
    <cellStyle name="Hipervínculo 65" xfId="4774" hidden="1"/>
    <cellStyle name="Hipervínculo 65" xfId="3304" hidden="1"/>
    <cellStyle name="Hipervínculo 65" xfId="5710" hidden="1"/>
    <cellStyle name="Hipervínculo 65" xfId="5883" hidden="1"/>
    <cellStyle name="Hipervínculo 65" xfId="6829" hidden="1"/>
    <cellStyle name="Hipervínculo 65" xfId="7646" hidden="1"/>
    <cellStyle name="Hipervínculo 65" xfId="8338" hidden="1"/>
    <cellStyle name="Hipervínculo 65" xfId="8508" hidden="1"/>
    <cellStyle name="Hipervínculo 65" xfId="9464" hidden="1"/>
    <cellStyle name="Hipervínculo 65" xfId="8063" hidden="1"/>
    <cellStyle name="Hipervínculo 65" xfId="10528" hidden="1"/>
    <cellStyle name="Hipervínculo 65" xfId="10704" hidden="1"/>
    <cellStyle name="Hipervínculo 65" xfId="11625" hidden="1"/>
    <cellStyle name="Hipervínculo 65" xfId="10139" hidden="1"/>
    <cellStyle name="Hipervínculo 65" xfId="12515" hidden="1"/>
    <cellStyle name="Hipervínculo 65" xfId="12650" hidden="1"/>
    <cellStyle name="Hipervínculo 65" xfId="13438" hidden="1"/>
    <cellStyle name="Hipervínculo 65" xfId="11989" hidden="1"/>
    <cellStyle name="Hipervínculo 65" xfId="11710" hidden="1"/>
    <cellStyle name="Hipervínculo 65" xfId="10214" hidden="1"/>
    <cellStyle name="Hipervínculo 65" xfId="9069" hidden="1"/>
    <cellStyle name="Hipervínculo 65" xfId="7982" hidden="1"/>
    <cellStyle name="Hipervínculo 65" xfId="7793" hidden="1"/>
    <cellStyle name="Hipervínculo 65" xfId="6355" hidden="1"/>
    <cellStyle name="Hipervínculo 65" xfId="8244" hidden="1"/>
    <cellStyle name="Hipervínculo 65" xfId="4765" hidden="1"/>
    <cellStyle name="Hipervínculo 65" xfId="4576" hidden="1"/>
    <cellStyle name="Hipervínculo 65" xfId="3052" hidden="1"/>
    <cellStyle name="Hipervínculo 65" xfId="1934" hidden="1"/>
    <cellStyle name="Hipervínculo 65" xfId="803" hidden="1"/>
    <cellStyle name="Hipervínculo 65" xfId="637" hidden="1"/>
    <cellStyle name="Hipervínculo 65" xfId="14507" hidden="1"/>
    <cellStyle name="Hipervínculo 65" xfId="1185" hidden="1"/>
    <cellStyle name="Hipervínculo 65" xfId="15491" hidden="1"/>
    <cellStyle name="Hipervínculo 65" xfId="15663" hidden="1"/>
    <cellStyle name="Hipervínculo 65" xfId="16427" hidden="1"/>
    <cellStyle name="Hipervínculo 65" xfId="15158" hidden="1"/>
    <cellStyle name="Hipervínculo 65" xfId="17126" hidden="1"/>
    <cellStyle name="Hipervínculo 65" xfId="17262" hidden="1"/>
    <cellStyle name="Hipervínculo 65" xfId="17968" hidden="1"/>
    <cellStyle name="Hipervínculo 65" xfId="16796" hidden="1"/>
    <cellStyle name="Hipervínculo 65" xfId="16500" hidden="1"/>
    <cellStyle name="Hipervínculo 65" xfId="15228" hidden="1"/>
    <cellStyle name="Hipervínculo 65" xfId="14228" hidden="1"/>
    <cellStyle name="Hipervínculo 65" xfId="12469" hidden="1"/>
    <cellStyle name="Hipervínculo 65" xfId="12316" hidden="1"/>
    <cellStyle name="Hipervínculo 65" xfId="9972" hidden="1"/>
    <cellStyle name="Hipervínculo 65" xfId="13070" hidden="1"/>
    <cellStyle name="Hipervínculo 65" xfId="7498" hidden="1"/>
    <cellStyle name="Hipervínculo 65" xfId="6948" hidden="1"/>
    <cellStyle name="Hipervínculo 65" xfId="4870" hidden="1"/>
    <cellStyle name="Hipervínculo 65" xfId="2736" hidden="1"/>
    <cellStyle name="Hipervínculo 65" xfId="1035" hidden="1"/>
    <cellStyle name="Hipervínculo 65" xfId="844" hidden="1"/>
    <cellStyle name="Hipervínculo 65" xfId="18401" hidden="1"/>
    <cellStyle name="Hipervínculo 65" xfId="1692" hidden="1"/>
    <cellStyle name="Hipervínculo 65" xfId="19097" hidden="1"/>
    <cellStyle name="Hipervínculo 65" xfId="19262" hidden="1"/>
    <cellStyle name="Hipervínculo 65" xfId="19739" hidden="1"/>
    <cellStyle name="Hipervínculo 65" xfId="18903" hidden="1"/>
    <cellStyle name="Hipervínculo 65" xfId="20249" hidden="1"/>
    <cellStyle name="Hipervínculo 65" xfId="20369" hidden="1"/>
    <cellStyle name="Hipervínculo 65" xfId="20846" hidden="1"/>
    <cellStyle name="Hipervínculo 65" xfId="20017" hidden="1"/>
    <cellStyle name="Hipervínculo 65" xfId="19764" hidden="1"/>
    <cellStyle name="Hipervínculo 65" xfId="18945" hidden="1"/>
    <cellStyle name="Hipervínculo 65" xfId="17718" hidden="1"/>
    <cellStyle name="Hipervínculo 65" xfId="16859" hidden="1"/>
    <cellStyle name="Hipervínculo 65" xfId="16341" hidden="1"/>
    <cellStyle name="Hipervínculo 65" xfId="14061" hidden="1"/>
    <cellStyle name="Hipervínculo 65" xfId="17088" hidden="1"/>
    <cellStyle name="Hipervínculo 65" xfId="11490" hidden="1"/>
    <cellStyle name="Hipervínculo 65" xfId="10804" hidden="1"/>
    <cellStyle name="Hipervínculo 65" xfId="7877" hidden="1"/>
    <cellStyle name="Hipervínculo 65" xfId="4222" hidden="1"/>
    <cellStyle name="Hipervínculo 65" xfId="1336" hidden="1"/>
    <cellStyle name="Hipervínculo 65" xfId="1093" hidden="1"/>
    <cellStyle name="Hipervínculo 65" xfId="21130" hidden="1"/>
    <cellStyle name="Hipervínculo 65" xfId="2379" hidden="1"/>
    <cellStyle name="Hipervínculo 65" xfId="21517" hidden="1"/>
    <cellStyle name="Hipervínculo 65" xfId="21637" hidden="1"/>
    <cellStyle name="Hipervínculo 65" xfId="22114" hidden="1"/>
    <cellStyle name="Hipervínculo 65" xfId="21434" hidden="1"/>
    <cellStyle name="Hipervínculo 65" xfId="22441" hidden="1"/>
    <cellStyle name="Hipervínculo 65" xfId="22561" hidden="1"/>
    <cellStyle name="Hipervínculo 65" xfId="23038"/>
    <cellStyle name="Hipervínculo 66" xfId="432" hidden="1"/>
    <cellStyle name="Hipervínculo 66" xfId="1449" hidden="1"/>
    <cellStyle name="Hipervínculo 66" xfId="1581" hidden="1"/>
    <cellStyle name="Hipervínculo 66" xfId="2338" hidden="1"/>
    <cellStyle name="Hipervínculo 66" xfId="2994" hidden="1"/>
    <cellStyle name="Hipervínculo 66" xfId="3667" hidden="1"/>
    <cellStyle name="Hipervínculo 66" xfId="3830" hidden="1"/>
    <cellStyle name="Hipervínculo 66" xfId="4773" hidden="1"/>
    <cellStyle name="Hipervínculo 66" xfId="3302" hidden="1"/>
    <cellStyle name="Hipervínculo 66" xfId="5708" hidden="1"/>
    <cellStyle name="Hipervínculo 66" xfId="5871" hidden="1"/>
    <cellStyle name="Hipervínculo 66" xfId="6826" hidden="1"/>
    <cellStyle name="Hipervínculo 66" xfId="7644" hidden="1"/>
    <cellStyle name="Hipervínculo 66" xfId="8336" hidden="1"/>
    <cellStyle name="Hipervínculo 66" xfId="8496" hidden="1"/>
    <cellStyle name="Hipervínculo 66" xfId="9461" hidden="1"/>
    <cellStyle name="Hipervínculo 66" xfId="8060" hidden="1"/>
    <cellStyle name="Hipervínculo 66" xfId="10526" hidden="1"/>
    <cellStyle name="Hipervínculo 66" xfId="10692" hidden="1"/>
    <cellStyle name="Hipervínculo 66" xfId="11622" hidden="1"/>
    <cellStyle name="Hipervínculo 66" xfId="10137" hidden="1"/>
    <cellStyle name="Hipervínculo 66" xfId="12513" hidden="1"/>
    <cellStyle name="Hipervínculo 66" xfId="12640" hidden="1"/>
    <cellStyle name="Hipervínculo 66" xfId="13436" hidden="1"/>
    <cellStyle name="Hipervínculo 66" xfId="11993" hidden="1"/>
    <cellStyle name="Hipervínculo 66" xfId="11723" hidden="1"/>
    <cellStyle name="Hipervínculo 66" xfId="10216" hidden="1"/>
    <cellStyle name="Hipervínculo 66" xfId="9071" hidden="1"/>
    <cellStyle name="Hipervínculo 66" xfId="7986" hidden="1"/>
    <cellStyle name="Hipervínculo 66" xfId="7805" hidden="1"/>
    <cellStyle name="Hipervínculo 66" xfId="6360" hidden="1"/>
    <cellStyle name="Hipervínculo 66" xfId="8248" hidden="1"/>
    <cellStyle name="Hipervínculo 66" xfId="4768" hidden="1"/>
    <cellStyle name="Hipervínculo 66" xfId="4588" hidden="1"/>
    <cellStyle name="Hipervínculo 66" xfId="3061" hidden="1"/>
    <cellStyle name="Hipervínculo 66" xfId="1938" hidden="1"/>
    <cellStyle name="Hipervínculo 66" xfId="805" hidden="1"/>
    <cellStyle name="Hipervínculo 66" xfId="649" hidden="1"/>
    <cellStyle name="Hipervínculo 66" xfId="14505" hidden="1"/>
    <cellStyle name="Hipervínculo 66" xfId="1187" hidden="1"/>
    <cellStyle name="Hipervínculo 66" xfId="15489" hidden="1"/>
    <cellStyle name="Hipervínculo 66" xfId="15651" hidden="1"/>
    <cellStyle name="Hipervínculo 66" xfId="16426" hidden="1"/>
    <cellStyle name="Hipervínculo 66" xfId="15155" hidden="1"/>
    <cellStyle name="Hipervínculo 66" xfId="17124" hidden="1"/>
    <cellStyle name="Hipervínculo 66" xfId="17252" hidden="1"/>
    <cellStyle name="Hipervínculo 66" xfId="17966" hidden="1"/>
    <cellStyle name="Hipervínculo 66" xfId="16800" hidden="1"/>
    <cellStyle name="Hipervínculo 66" xfId="16513" hidden="1"/>
    <cellStyle name="Hipervínculo 66" xfId="15230" hidden="1"/>
    <cellStyle name="Hipervínculo 66" xfId="14230" hidden="1"/>
    <cellStyle name="Hipervínculo 66" xfId="12472" hidden="1"/>
    <cellStyle name="Hipervínculo 66" xfId="12325" hidden="1"/>
    <cellStyle name="Hipervínculo 66" xfId="9977" hidden="1"/>
    <cellStyle name="Hipervínculo 66" xfId="13075" hidden="1"/>
    <cellStyle name="Hipervínculo 66" xfId="7501" hidden="1"/>
    <cellStyle name="Hipervínculo 66" xfId="6972" hidden="1"/>
    <cellStyle name="Hipervínculo 66" xfId="4872" hidden="1"/>
    <cellStyle name="Hipervínculo 66" xfId="2744" hidden="1"/>
    <cellStyle name="Hipervínculo 66" xfId="1037" hidden="1"/>
    <cellStyle name="Hipervínculo 66" xfId="860" hidden="1"/>
    <cellStyle name="Hipervínculo 66" xfId="18399" hidden="1"/>
    <cellStyle name="Hipervínculo 66" xfId="1698" hidden="1"/>
    <cellStyle name="Hipervínculo 66" xfId="19095" hidden="1"/>
    <cellStyle name="Hipervínculo 66" xfId="19250" hidden="1"/>
    <cellStyle name="Hipervínculo 66" xfId="19738" hidden="1"/>
    <cellStyle name="Hipervínculo 66" xfId="18901" hidden="1"/>
    <cellStyle name="Hipervínculo 66" xfId="20247" hidden="1"/>
    <cellStyle name="Hipervínculo 66" xfId="20360" hidden="1"/>
    <cellStyle name="Hipervínculo 66" xfId="20845" hidden="1"/>
    <cellStyle name="Hipervínculo 66" xfId="20021" hidden="1"/>
    <cellStyle name="Hipervínculo 66" xfId="19773" hidden="1"/>
    <cellStyle name="Hipervínculo 66" xfId="18946" hidden="1"/>
    <cellStyle name="Hipervínculo 66" xfId="17720" hidden="1"/>
    <cellStyle name="Hipervínculo 66" xfId="16865" hidden="1"/>
    <cellStyle name="Hipervínculo 66" xfId="16367" hidden="1"/>
    <cellStyle name="Hipervínculo 66" xfId="14079" hidden="1"/>
    <cellStyle name="Hipervínculo 66" xfId="17090" hidden="1"/>
    <cellStyle name="Hipervínculo 66" xfId="11496" hidden="1"/>
    <cellStyle name="Hipervínculo 66" xfId="10854" hidden="1"/>
    <cellStyle name="Hipervínculo 66" xfId="7884" hidden="1"/>
    <cellStyle name="Hipervínculo 66" xfId="4238" hidden="1"/>
    <cellStyle name="Hipervínculo 66" xfId="1340" hidden="1"/>
    <cellStyle name="Hipervínculo 66" xfId="1107" hidden="1"/>
    <cellStyle name="Hipervínculo 66" xfId="21129" hidden="1"/>
    <cellStyle name="Hipervínculo 66" xfId="2383" hidden="1"/>
    <cellStyle name="Hipervínculo 66" xfId="21515" hidden="1"/>
    <cellStyle name="Hipervínculo 66" xfId="21628" hidden="1"/>
    <cellStyle name="Hipervínculo 66" xfId="22113" hidden="1"/>
    <cellStyle name="Hipervínculo 66" xfId="21433" hidden="1"/>
    <cellStyle name="Hipervínculo 66" xfId="22439" hidden="1"/>
    <cellStyle name="Hipervínculo 66" xfId="22552" hidden="1"/>
    <cellStyle name="Hipervínculo 66" xfId="23037"/>
    <cellStyle name="Hipervínculo 67" xfId="513" hidden="1"/>
    <cellStyle name="Hipervínculo 67" xfId="1514" hidden="1"/>
    <cellStyle name="Hipervínculo 67" xfId="2111" hidden="1"/>
    <cellStyle name="Hipervínculo 67" xfId="2287" hidden="1"/>
    <cellStyle name="Hipervínculo 67" xfId="3040" hidden="1"/>
    <cellStyle name="Hipervínculo 67" xfId="3740" hidden="1"/>
    <cellStyle name="Hipervínculo 67" xfId="4476" hidden="1"/>
    <cellStyle name="Hipervínculo 67" xfId="4715" hidden="1"/>
    <cellStyle name="Hipervínculo 67" xfId="3176" hidden="1"/>
    <cellStyle name="Hipervínculo 67" xfId="5781" hidden="1"/>
    <cellStyle name="Hipervínculo 67" xfId="6500" hidden="1"/>
    <cellStyle name="Hipervínculo 67" xfId="6772" hidden="1"/>
    <cellStyle name="Hipervínculo 67" xfId="7697" hidden="1"/>
    <cellStyle name="Hipervínculo 67" xfId="8408" hidden="1"/>
    <cellStyle name="Hipervínculo 67" xfId="9136" hidden="1"/>
    <cellStyle name="Hipervínculo 67" xfId="9404" hidden="1"/>
    <cellStyle name="Hipervínculo 67" xfId="7975" hidden="1"/>
    <cellStyle name="Hipervínculo 67" xfId="10601" hidden="1"/>
    <cellStyle name="Hipervínculo 67" xfId="11323" hidden="1"/>
    <cellStyle name="Hipervínculo 67" xfId="11583" hidden="1"/>
    <cellStyle name="Hipervínculo 67" xfId="10091" hidden="1"/>
    <cellStyle name="Hipervínculo 67" xfId="12573" hidden="1"/>
    <cellStyle name="Hipervínculo 67" xfId="13133" hidden="1"/>
    <cellStyle name="Hipervínculo 67" xfId="13382" hidden="1"/>
    <cellStyle name="Hipervínculo 67" xfId="11852" hidden="1"/>
    <cellStyle name="Hipervínculo 67" xfId="10685" hidden="1"/>
    <cellStyle name="Hipervínculo 67" xfId="10262" hidden="1"/>
    <cellStyle name="Hipervínculo 67" xfId="8969" hidden="1"/>
    <cellStyle name="Hipervínculo 67" xfId="7892" hidden="1"/>
    <cellStyle name="Hipervínculo 67" xfId="6905" hidden="1"/>
    <cellStyle name="Hipervínculo 67" xfId="6472" hidden="1"/>
    <cellStyle name="Hipervínculo 67" xfId="8586" hidden="1"/>
    <cellStyle name="Hipervínculo 67" xfId="4672" hidden="1"/>
    <cellStyle name="Hipervínculo 67" xfId="3400" hidden="1"/>
    <cellStyle name="Hipervínculo 67" xfId="3122" hidden="1"/>
    <cellStyle name="Hipervínculo 67" xfId="1831" hidden="1"/>
    <cellStyle name="Hipervínculo 67" xfId="734" hidden="1"/>
    <cellStyle name="Hipervínculo 67" xfId="14274" hidden="1"/>
    <cellStyle name="Hipervínculo 67" xfId="14464" hidden="1"/>
    <cellStyle name="Hipervínculo 67" xfId="1327" hidden="1"/>
    <cellStyle name="Hipervínculo 67" xfId="15563" hidden="1"/>
    <cellStyle name="Hipervínculo 67" xfId="16183" hidden="1"/>
    <cellStyle name="Hipervínculo 67" xfId="16389" hidden="1"/>
    <cellStyle name="Hipervínculo 67" xfId="15117" hidden="1"/>
    <cellStyle name="Hipervínculo 67" xfId="17181" hidden="1"/>
    <cellStyle name="Hipervínculo 67" xfId="17743" hidden="1"/>
    <cellStyle name="Hipervínculo 67" xfId="17920" hidden="1"/>
    <cellStyle name="Hipervínculo 67" xfId="16654" hidden="1"/>
    <cellStyle name="Hipervínculo 67" xfId="15655" hidden="1"/>
    <cellStyle name="Hipervínculo 67" xfId="15271" hidden="1"/>
    <cellStyle name="Hipervínculo 67" xfId="14134" hidden="1"/>
    <cellStyle name="Hipervínculo 67" xfId="12388" hidden="1"/>
    <cellStyle name="Hipervínculo 67" xfId="10484" hidden="1"/>
    <cellStyle name="Hipervínculo 67" xfId="10083" hidden="1"/>
    <cellStyle name="Hipervínculo 67" xfId="13750" hidden="1"/>
    <cellStyle name="Hipervínculo 67" xfId="7294" hidden="1"/>
    <cellStyle name="Hipervínculo 67" xfId="5335" hidden="1"/>
    <cellStyle name="Hipervínculo 67" xfId="4949" hidden="1"/>
    <cellStyle name="Hipervínculo 67" xfId="2512" hidden="1"/>
    <cellStyle name="Hipervínculo 67" xfId="968" hidden="1"/>
    <cellStyle name="Hipervínculo 67" xfId="13349" hidden="1"/>
    <cellStyle name="Hipervínculo 67" xfId="13862" hidden="1"/>
    <cellStyle name="Hipervínculo 67" xfId="2030" hidden="1"/>
    <cellStyle name="Hipervínculo 67" xfId="19167" hidden="1"/>
    <cellStyle name="Hipervínculo 67" xfId="19602" hidden="1"/>
    <cellStyle name="Hipervínculo 67" xfId="19717" hidden="1"/>
    <cellStyle name="Hipervínculo 67" xfId="18881" hidden="1"/>
    <cellStyle name="Hipervínculo 67" xfId="20301" hidden="1"/>
    <cellStyle name="Hipervínculo 67" xfId="20709" hidden="1"/>
    <cellStyle name="Hipervínculo 67" xfId="20824" hidden="1"/>
    <cellStyle name="Hipervínculo 67" xfId="19889" hidden="1"/>
    <cellStyle name="Hipervínculo 67" xfId="19254" hidden="1"/>
    <cellStyle name="Hipervínculo 67" xfId="18967" hidden="1"/>
    <cellStyle name="Hipervínculo 67" xfId="17630" hidden="1"/>
    <cellStyle name="Hipervínculo 67" xfId="16514" hidden="1"/>
    <cellStyle name="Hipervínculo 67" xfId="14873" hidden="1"/>
    <cellStyle name="Hipervínculo 67" xfId="14330" hidden="1"/>
    <cellStyle name="Hipervínculo 67" xfId="17347" hidden="1"/>
    <cellStyle name="Hipervínculo 67" xfId="11225" hidden="1"/>
    <cellStyle name="Hipervínculo 67" xfId="8250" hidden="1"/>
    <cellStyle name="Hipervínculo 67" xfId="8046" hidden="1"/>
    <cellStyle name="Hipervínculo 67" xfId="3736" hidden="1"/>
    <cellStyle name="Hipervínculo 67" xfId="1246" hidden="1"/>
    <cellStyle name="Hipervínculo 67" xfId="17905" hidden="1"/>
    <cellStyle name="Hipervínculo 67" xfId="18319" hidden="1"/>
    <cellStyle name="Hipervínculo 67" xfId="2932" hidden="1"/>
    <cellStyle name="Hipervínculo 67" xfId="21569" hidden="1"/>
    <cellStyle name="Hipervínculo 67" xfId="21977" hidden="1"/>
    <cellStyle name="Hipervínculo 67" xfId="22092" hidden="1"/>
    <cellStyle name="Hipervínculo 67" xfId="21415" hidden="1"/>
    <cellStyle name="Hipervínculo 67" xfId="22493" hidden="1"/>
    <cellStyle name="Hipervínculo 67" xfId="22901" hidden="1"/>
    <cellStyle name="Hipervínculo 67" xfId="23016"/>
    <cellStyle name="Hipervínculo 68" xfId="419" hidden="1"/>
    <cellStyle name="Hipervínculo 68" xfId="1439" hidden="1"/>
    <cellStyle name="Hipervínculo 68" xfId="1358" hidden="1"/>
    <cellStyle name="Hipervínculo 68" xfId="2332" hidden="1"/>
    <cellStyle name="Hipervínculo 68" xfId="2987" hidden="1"/>
    <cellStyle name="Hipervínculo 68" xfId="3654" hidden="1"/>
    <cellStyle name="Hipervínculo 68" xfId="3551" hidden="1"/>
    <cellStyle name="Hipervínculo 68" xfId="4766" hidden="1"/>
    <cellStyle name="Hipervínculo 68" xfId="3290" hidden="1"/>
    <cellStyle name="Hipervínculo 68" xfId="5696" hidden="1"/>
    <cellStyle name="Hipervínculo 68" xfId="5594" hidden="1"/>
    <cellStyle name="Hipervínculo 68" xfId="6818" hidden="1"/>
    <cellStyle name="Hipervínculo 68" xfId="7635" hidden="1"/>
    <cellStyle name="Hipervínculo 68" xfId="8324" hidden="1"/>
    <cellStyle name="Hipervínculo 68" xfId="8225" hidden="1"/>
    <cellStyle name="Hipervínculo 68" xfId="9453" hidden="1"/>
    <cellStyle name="Hipervínculo 68" xfId="8024" hidden="1"/>
    <cellStyle name="Hipervínculo 68" xfId="10514" hidden="1"/>
    <cellStyle name="Hipervínculo 68" xfId="10410" hidden="1"/>
    <cellStyle name="Hipervínculo 68" xfId="11617" hidden="1"/>
    <cellStyle name="Hipervínculo 68" xfId="10129" hidden="1"/>
    <cellStyle name="Hipervínculo 68" xfId="12505" hidden="1"/>
    <cellStyle name="Hipervínculo 68" xfId="12427" hidden="1"/>
    <cellStyle name="Hipervínculo 68" xfId="13429" hidden="1"/>
    <cellStyle name="Hipervínculo 68" xfId="12015" hidden="1"/>
    <cellStyle name="Hipervínculo 68" xfId="12195" hidden="1"/>
    <cellStyle name="Hipervínculo 68" xfId="10223" hidden="1"/>
    <cellStyle name="Hipervínculo 68" xfId="9087" hidden="1"/>
    <cellStyle name="Hipervínculo 68" xfId="8001" hidden="1"/>
    <cellStyle name="Hipervínculo 68" xfId="8093" hidden="1"/>
    <cellStyle name="Hipervínculo 68" xfId="6375" hidden="1"/>
    <cellStyle name="Hipervínculo 68" xfId="8265" hidden="1"/>
    <cellStyle name="Hipervínculo 68" xfId="4783" hidden="1"/>
    <cellStyle name="Hipervínculo 68" xfId="4854" hidden="1"/>
    <cellStyle name="Hipervínculo 68" xfId="3086" hidden="1"/>
    <cellStyle name="Hipervínculo 68" xfId="1954" hidden="1"/>
    <cellStyle name="Hipervínculo 68" xfId="816" hidden="1"/>
    <cellStyle name="Hipervínculo 68" xfId="912" hidden="1"/>
    <cellStyle name="Hipervínculo 68" xfId="14500" hidden="1"/>
    <cellStyle name="Hipervínculo 68" xfId="1275" hidden="1"/>
    <cellStyle name="Hipervínculo 68" xfId="15476" hidden="1"/>
    <cellStyle name="Hipervínculo 68" xfId="15393" hidden="1"/>
    <cellStyle name="Hipervínculo 68" xfId="16421" hidden="1"/>
    <cellStyle name="Hipervínculo 68" xfId="15149" hidden="1"/>
    <cellStyle name="Hipervínculo 68" xfId="17117" hidden="1"/>
    <cellStyle name="Hipervínculo 68" xfId="17074" hidden="1"/>
    <cellStyle name="Hipervínculo 68" xfId="17962" hidden="1"/>
    <cellStyle name="Hipervínculo 68" xfId="16825" hidden="1"/>
    <cellStyle name="Hipervínculo 68" xfId="16988" hidden="1"/>
    <cellStyle name="Hipervínculo 68" xfId="15236" hidden="1"/>
    <cellStyle name="Hipervínculo 68" xfId="14245" hidden="1"/>
    <cellStyle name="Hipervínculo 68" xfId="12483" hidden="1"/>
    <cellStyle name="Hipervínculo 68" xfId="12677" hidden="1"/>
    <cellStyle name="Hipervínculo 68" xfId="10015" hidden="1"/>
    <cellStyle name="Hipervínculo 68" xfId="13100" hidden="1"/>
    <cellStyle name="Hipervínculo 68" xfId="7520" hidden="1"/>
    <cellStyle name="Hipervínculo 68" xfId="7779" hidden="1"/>
    <cellStyle name="Hipervínculo 68" xfId="4878" hidden="1"/>
    <cellStyle name="Hipervínculo 68" xfId="2778" hidden="1"/>
    <cellStyle name="Hipervínculo 68" xfId="1047" hidden="1"/>
    <cellStyle name="Hipervínculo 68" xfId="1128" hidden="1"/>
    <cellStyle name="Hipervínculo 68" xfId="18394" hidden="1"/>
    <cellStyle name="Hipervínculo 68" xfId="1911" hidden="1"/>
    <cellStyle name="Hipervínculo 68" xfId="19082" hidden="1"/>
    <cellStyle name="Hipervínculo 68" xfId="19026" hidden="1"/>
    <cellStyle name="Hipervínculo 68" xfId="19735" hidden="1"/>
    <cellStyle name="Hipervínculo 68" xfId="18896" hidden="1"/>
    <cellStyle name="Hipervínculo 68" xfId="20240" hidden="1"/>
    <cellStyle name="Hipervínculo 68" xfId="20208" hidden="1"/>
    <cellStyle name="Hipervínculo 68" xfId="20842" hidden="1"/>
    <cellStyle name="Hipervínculo 68" xfId="20041" hidden="1"/>
    <cellStyle name="Hipervínculo 68" xfId="20171" hidden="1"/>
    <cellStyle name="Hipervínculo 68" xfId="18949" hidden="1"/>
    <cellStyle name="Hipervínculo 68" xfId="17734" hidden="1"/>
    <cellStyle name="Hipervínculo 68" xfId="16893" hidden="1"/>
    <cellStyle name="Hipervínculo 68" xfId="17020" hidden="1"/>
    <cellStyle name="Hipervínculo 68" xfId="14127" hidden="1"/>
    <cellStyle name="Hipervínculo 68" xfId="17101" hidden="1"/>
    <cellStyle name="Hipervínculo 68" xfId="11522" hidden="1"/>
    <cellStyle name="Hipervínculo 68" xfId="11684" hidden="1"/>
    <cellStyle name="Hipervínculo 68" xfId="7917" hidden="1"/>
    <cellStyle name="Hipervínculo 68" xfId="4301" hidden="1"/>
    <cellStyle name="Hipervínculo 68" xfId="1371" hidden="1"/>
    <cellStyle name="Hipervínculo 68" xfId="1611" hidden="1"/>
    <cellStyle name="Hipervínculo 68" xfId="21126" hidden="1"/>
    <cellStyle name="Hipervínculo 68" xfId="2816" hidden="1"/>
    <cellStyle name="Hipervínculo 68" xfId="21508" hidden="1"/>
    <cellStyle name="Hipervínculo 68" xfId="21476" hidden="1"/>
    <cellStyle name="Hipervínculo 68" xfId="22110" hidden="1"/>
    <cellStyle name="Hipervínculo 68" xfId="21430" hidden="1"/>
    <cellStyle name="Hipervínculo 68" xfId="22432" hidden="1"/>
    <cellStyle name="Hipervínculo 68" xfId="22400" hidden="1"/>
    <cellStyle name="Hipervínculo 68" xfId="23034"/>
    <cellStyle name="Hipervínculo 69" xfId="574" hidden="1"/>
    <cellStyle name="Hipervínculo 69" xfId="1556" hidden="1"/>
    <cellStyle name="Hipervínculo 69" xfId="2160" hidden="1"/>
    <cellStyle name="Hipervínculo 69" xfId="2233" hidden="1"/>
    <cellStyle name="Hipervínculo 69" xfId="3073" hidden="1"/>
    <cellStyle name="Hipervínculo 69" xfId="3793" hidden="1"/>
    <cellStyle name="Hipervínculo 69" xfId="4528" hidden="1"/>
    <cellStyle name="Hipervínculo 69" xfId="4643" hidden="1"/>
    <cellStyle name="Hipervínculo 69" xfId="3121" hidden="1"/>
    <cellStyle name="Hipervínculo 69" xfId="5835" hidden="1"/>
    <cellStyle name="Hipervínculo 69" xfId="6556" hidden="1"/>
    <cellStyle name="Hipervínculo 69" xfId="6691" hidden="1"/>
    <cellStyle name="Hipervínculo 69" xfId="7737" hidden="1"/>
    <cellStyle name="Hipervínculo 69" xfId="8461" hidden="1"/>
    <cellStyle name="Hipervínculo 69" xfId="9190" hidden="1"/>
    <cellStyle name="Hipervínculo 69" xfId="9317" hidden="1"/>
    <cellStyle name="Hipervínculo 69" xfId="7889" hidden="1"/>
    <cellStyle name="Hipervínculo 69" xfId="10655" hidden="1"/>
    <cellStyle name="Hipervínculo 69" xfId="11380" hidden="1"/>
    <cellStyle name="Hipervínculo 69" xfId="11516" hidden="1"/>
    <cellStyle name="Hipervínculo 69" xfId="7558" hidden="1"/>
    <cellStyle name="Hipervínculo 69" xfId="12616" hidden="1"/>
    <cellStyle name="Hipervínculo 69" xfId="13183" hidden="1"/>
    <cellStyle name="Hipervínculo 69" xfId="13306" hidden="1"/>
    <cellStyle name="Hipervínculo 69" xfId="11754" hidden="1"/>
    <cellStyle name="Hipervínculo 69" xfId="10517" hidden="1"/>
    <cellStyle name="Hipervínculo 69" xfId="10332" hidden="1"/>
    <cellStyle name="Hipervínculo 69" xfId="8895" hidden="1"/>
    <cellStyle name="Hipervínculo 69" xfId="7837" hidden="1"/>
    <cellStyle name="Hipervínculo 69" xfId="6828" hidden="1"/>
    <cellStyle name="Hipervínculo 69" xfId="6641" hidden="1"/>
    <cellStyle name="Hipervínculo 69" xfId="8751" hidden="1"/>
    <cellStyle name="Hipervínculo 69" xfId="4610" hidden="1"/>
    <cellStyle name="Hipervínculo 69" xfId="3351" hidden="1"/>
    <cellStyle name="Hipervínculo 69" xfId="3213" hidden="1"/>
    <cellStyle name="Hipervínculo 69" xfId="1753" hidden="1"/>
    <cellStyle name="Hipervínculo 69" xfId="683" hidden="1"/>
    <cellStyle name="Hipervínculo 69" xfId="14321" hidden="1"/>
    <cellStyle name="Hipervínculo 69" xfId="14399" hidden="1"/>
    <cellStyle name="Hipervínculo 69" xfId="1431" hidden="1"/>
    <cellStyle name="Hipervínculo 69" xfId="15613" hidden="1"/>
    <cellStyle name="Hipervínculo 69" xfId="16235" hidden="1"/>
    <cellStyle name="Hipervínculo 69" xfId="16338" hidden="1"/>
    <cellStyle name="Hipervínculo 69" xfId="2101" hidden="1"/>
    <cellStyle name="Hipervínculo 69" xfId="17225" hidden="1"/>
    <cellStyle name="Hipervínculo 69" xfId="17786" hidden="1"/>
    <cellStyle name="Hipervínculo 69" xfId="17864" hidden="1"/>
    <cellStyle name="Hipervínculo 69" xfId="16548" hidden="1"/>
    <cellStyle name="Hipervínculo 69" xfId="15497" hidden="1"/>
    <cellStyle name="Hipervínculo 69" xfId="15337" hidden="1"/>
    <cellStyle name="Hipervínculo 69" xfId="14065" hidden="1"/>
    <cellStyle name="Hipervínculo 69" xfId="12350" hidden="1"/>
    <cellStyle name="Hipervínculo 69" xfId="10379" hidden="1"/>
    <cellStyle name="Hipervínculo 69" xfId="10213" hidden="1"/>
    <cellStyle name="Hipervínculo 69" xfId="13946" hidden="1"/>
    <cellStyle name="Hipervínculo 69" xfId="7090" hidden="1"/>
    <cellStyle name="Hipervínculo 69" xfId="5284" hidden="1"/>
    <cellStyle name="Hipervínculo 69" xfId="5093" hidden="1"/>
    <cellStyle name="Hipervínculo 69" xfId="2417" hidden="1"/>
    <cellStyle name="Hipervínculo 69" xfId="902" hidden="1"/>
    <cellStyle name="Hipervínculo 69" xfId="11394" hidden="1"/>
    <cellStyle name="Hipervínculo 69" xfId="12292" hidden="1"/>
    <cellStyle name="Hipervínculo 69" xfId="2208" hidden="1"/>
    <cellStyle name="Hipervínculo 69" xfId="19213" hidden="1"/>
    <cellStyle name="Hipervínculo 69" xfId="19645" hidden="1"/>
    <cellStyle name="Hipervínculo 69" xfId="19688" hidden="1"/>
    <cellStyle name="Hipervínculo 69" xfId="2946" hidden="1"/>
    <cellStyle name="Hipervínculo 69" xfId="20338" hidden="1"/>
    <cellStyle name="Hipervínculo 69" xfId="20752" hidden="1"/>
    <cellStyle name="Hipervínculo 69" xfId="20795" hidden="1"/>
    <cellStyle name="Hipervínculo 69" xfId="19798" hidden="1"/>
    <cellStyle name="Hipervínculo 69" xfId="19103" hidden="1"/>
    <cellStyle name="Hipervínculo 69" xfId="18999" hidden="1"/>
    <cellStyle name="Hipervínculo 69" xfId="17566" hidden="1"/>
    <cellStyle name="Hipervínculo 69" xfId="16425" hidden="1"/>
    <cellStyle name="Hipervínculo 69" xfId="14656" hidden="1"/>
    <cellStyle name="Hipervínculo 69" xfId="14384" hidden="1"/>
    <cellStyle name="Hipervínculo 69" xfId="17462" hidden="1"/>
    <cellStyle name="Hipervínculo 69" xfId="10989" hidden="1"/>
    <cellStyle name="Hipervínculo 69" xfId="8183" hidden="1"/>
    <cellStyle name="Hipervínculo 69" xfId="8126" hidden="1"/>
    <cellStyle name="Hipervínculo 69" xfId="3464" hidden="1"/>
    <cellStyle name="Hipervínculo 69" xfId="1153" hidden="1"/>
    <cellStyle name="Hipervínculo 69" xfId="16256" hidden="1"/>
    <cellStyle name="Hipervínculo 69" xfId="17044" hidden="1"/>
    <cellStyle name="Hipervínculo 69" xfId="3007" hidden="1"/>
    <cellStyle name="Hipervínculo 69" xfId="21606" hidden="1"/>
    <cellStyle name="Hipervínculo 69" xfId="22020" hidden="1"/>
    <cellStyle name="Hipervínculo 69" xfId="22063" hidden="1"/>
    <cellStyle name="Hipervínculo 69" xfId="4770" hidden="1"/>
    <cellStyle name="Hipervínculo 69" xfId="22530" hidden="1"/>
    <cellStyle name="Hipervínculo 69" xfId="22944" hidden="1"/>
    <cellStyle name="Hipervínculo 69" xfId="22987"/>
    <cellStyle name="Hipervínculo 7" xfId="453" hidden="1"/>
    <cellStyle name="Hipervínculo 7" xfId="1467" hidden="1"/>
    <cellStyle name="Hipervínculo 7" xfId="2126" hidden="1"/>
    <cellStyle name="Hipervínculo 7" xfId="2323" hidden="1"/>
    <cellStyle name="Hipervínculo 7" xfId="3005" hidden="1"/>
    <cellStyle name="Hipervínculo 7" xfId="3687" hidden="1"/>
    <cellStyle name="Hipervínculo 7" xfId="4491" hidden="1"/>
    <cellStyle name="Hipervínculo 7" xfId="4756" hidden="1"/>
    <cellStyle name="Hipervínculo 7" xfId="3247" hidden="1"/>
    <cellStyle name="Hipervínculo 7" xfId="5727" hidden="1"/>
    <cellStyle name="Hipervínculo 7" xfId="6515" hidden="1"/>
    <cellStyle name="Hipervínculo 7" xfId="6808" hidden="1"/>
    <cellStyle name="Hipervínculo 7" xfId="7658" hidden="1"/>
    <cellStyle name="Hipervínculo 7" xfId="8355" hidden="1"/>
    <cellStyle name="Hipervínculo 7" xfId="9151" hidden="1"/>
    <cellStyle name="Hipervínculo 7" xfId="9443" hidden="1"/>
    <cellStyle name="Hipervínculo 7" xfId="8036" hidden="1"/>
    <cellStyle name="Hipervínculo 7" xfId="10546" hidden="1"/>
    <cellStyle name="Hipervínculo 7" xfId="11338" hidden="1"/>
    <cellStyle name="Hipervínculo 7" xfId="11611" hidden="1"/>
    <cellStyle name="Hipervínculo 7" xfId="10122" hidden="1"/>
    <cellStyle name="Hipervínculo 7" xfId="12530" hidden="1"/>
    <cellStyle name="Hipervínculo 7" xfId="13148" hidden="1"/>
    <cellStyle name="Hipervínculo 7" xfId="13421" hidden="1"/>
    <cellStyle name="Hipervínculo 7" xfId="11954" hidden="1"/>
    <cellStyle name="Hipervínculo 7" xfId="10645" hidden="1"/>
    <cellStyle name="Hipervínculo 7" xfId="10230" hidden="1"/>
    <cellStyle name="Hipervínculo 7" xfId="9044" hidden="1"/>
    <cellStyle name="Hipervínculo 7" xfId="7961" hidden="1"/>
    <cellStyle name="Hipervínculo 7" xfId="6887" hidden="1"/>
    <cellStyle name="Hipervínculo 7" xfId="6393" hidden="1"/>
    <cellStyle name="Hipervínculo 7" xfId="8375" hidden="1"/>
    <cellStyle name="Hipervínculo 7" xfId="4736" hidden="1"/>
    <cellStyle name="Hipervínculo 7" xfId="3385" hidden="1"/>
    <cellStyle name="Hipervínculo 7" xfId="3093" hidden="1"/>
    <cellStyle name="Hipervínculo 7" xfId="1909" hidden="1"/>
    <cellStyle name="Hipervínculo 7" xfId="786" hidden="1"/>
    <cellStyle name="Hipervínculo 7" xfId="14289" hidden="1"/>
    <cellStyle name="Hipervínculo 7" xfId="14493" hidden="1"/>
    <cellStyle name="Hipervínculo 7" xfId="1258" hidden="1"/>
    <cellStyle name="Hipervínculo 7" xfId="15508" hidden="1"/>
    <cellStyle name="Hipervínculo 7" xfId="16198" hidden="1"/>
    <cellStyle name="Hipervínculo 7" xfId="16414" hidden="1"/>
    <cellStyle name="Hipervínculo 7" xfId="15143" hidden="1"/>
    <cellStyle name="Hipervínculo 7" xfId="17140" hidden="1"/>
    <cellStyle name="Hipervínculo 7" xfId="17758" hidden="1"/>
    <cellStyle name="Hipervínculo 7" xfId="17954" hidden="1"/>
    <cellStyle name="Hipervínculo 7" xfId="16762" hidden="1"/>
    <cellStyle name="Hipervínculo 7" xfId="15631" hidden="1"/>
    <cellStyle name="Hipervínculo 7" xfId="15242" hidden="1"/>
    <cellStyle name="Hipervínculo 7" xfId="14205" hidden="1"/>
    <cellStyle name="Hipervínculo 7" xfId="12449" hidden="1"/>
    <cellStyle name="Hipervínculo 7" xfId="10452" hidden="1"/>
    <cellStyle name="Hipervínculo 7" xfId="10037" hidden="1"/>
    <cellStyle name="Hipervínculo 7" xfId="13606" hidden="1"/>
    <cellStyle name="Hipervínculo 7" xfId="7467" hidden="1"/>
    <cellStyle name="Hipervínculo 7" xfId="5320" hidden="1"/>
    <cellStyle name="Hipervínculo 7" xfId="4893" hidden="1"/>
    <cellStyle name="Hipervínculo 7" xfId="2686" hidden="1"/>
    <cellStyle name="Hipervínculo 7" xfId="1017" hidden="1"/>
    <cellStyle name="Hipervínculo 7" xfId="11148" hidden="1"/>
    <cellStyle name="Hipervínculo 7" xfId="18387" hidden="1"/>
    <cellStyle name="Hipervínculo 7" xfId="1824" hidden="1"/>
    <cellStyle name="Hipervínculo 7" xfId="19114" hidden="1"/>
    <cellStyle name="Hipervínculo 7" xfId="19617" hidden="1"/>
    <cellStyle name="Hipervínculo 7" xfId="19732" hidden="1"/>
    <cellStyle name="Hipervínculo 7" xfId="18893" hidden="1"/>
    <cellStyle name="Hipervínculo 7" xfId="20263" hidden="1"/>
    <cellStyle name="Hipervínculo 7" xfId="20724" hidden="1"/>
    <cellStyle name="Hipervínculo 7" xfId="20839" hidden="1"/>
    <cellStyle name="Hipervínculo 7" xfId="19985" hidden="1"/>
    <cellStyle name="Hipervínculo 7" xfId="19230" hidden="1"/>
    <cellStyle name="Hipervínculo 7" xfId="18952" hidden="1"/>
    <cellStyle name="Hipervínculo 7" xfId="17697" hidden="1"/>
    <cellStyle name="Hipervínculo 7" xfId="16786" hidden="1"/>
    <cellStyle name="Hipervínculo 7" xfId="14813" hidden="1"/>
    <cellStyle name="Hipervínculo 7" xfId="14188" hidden="1"/>
    <cellStyle name="Hipervínculo 7" xfId="17200" hidden="1"/>
    <cellStyle name="Hipervínculo 7" xfId="11456" hidden="1"/>
    <cellStyle name="Hipervínculo 7" xfId="8227" hidden="1"/>
    <cellStyle name="Hipervínculo 7" xfId="7957" hidden="1"/>
    <cellStyle name="Hipervínculo 7" xfId="4109" hidden="1"/>
    <cellStyle name="Hipervínculo 7" xfId="1316" hidden="1"/>
    <cellStyle name="Hipervínculo 7" xfId="16045" hidden="1"/>
    <cellStyle name="Hipervínculo 7" xfId="21123" hidden="1"/>
    <cellStyle name="Hipervínculo 7" xfId="2680" hidden="1"/>
    <cellStyle name="Hipervínculo 7" xfId="21531" hidden="1"/>
    <cellStyle name="Hipervínculo 7" xfId="21992" hidden="1"/>
    <cellStyle name="Hipervínculo 7" xfId="22107" hidden="1"/>
    <cellStyle name="Hipervínculo 7" xfId="21427" hidden="1"/>
    <cellStyle name="Hipervínculo 7" xfId="22455" hidden="1"/>
    <cellStyle name="Hipervínculo 7" xfId="22916" hidden="1"/>
    <cellStyle name="Hipervínculo 7" xfId="23031"/>
    <cellStyle name="Hipervínculo 70" xfId="516" hidden="1"/>
    <cellStyle name="Hipervínculo 70" xfId="1517" hidden="1"/>
    <cellStyle name="Hipervínculo 70" xfId="1344" hidden="1"/>
    <cellStyle name="Hipervínculo 70" xfId="2284" hidden="1"/>
    <cellStyle name="Hipervínculo 70" xfId="3041" hidden="1"/>
    <cellStyle name="Hipervínculo 70" xfId="3743" hidden="1"/>
    <cellStyle name="Hipervínculo 70" xfId="3536" hidden="1"/>
    <cellStyle name="Hipervínculo 70" xfId="4711" hidden="1"/>
    <cellStyle name="Hipervínculo 70" xfId="3173" hidden="1"/>
    <cellStyle name="Hipervínculo 70" xfId="5784" hidden="1"/>
    <cellStyle name="Hipervínculo 70" xfId="5579" hidden="1"/>
    <cellStyle name="Hipervínculo 70" xfId="6768" hidden="1"/>
    <cellStyle name="Hipervínculo 70" xfId="7698" hidden="1"/>
    <cellStyle name="Hipervínculo 70" xfId="8411" hidden="1"/>
    <cellStyle name="Hipervínculo 70" xfId="8210" hidden="1"/>
    <cellStyle name="Hipervínculo 70" xfId="9400" hidden="1"/>
    <cellStyle name="Hipervínculo 70" xfId="7971" hidden="1"/>
    <cellStyle name="Hipervínculo 70" xfId="10604" hidden="1"/>
    <cellStyle name="Hipervínculo 70" xfId="10395" hidden="1"/>
    <cellStyle name="Hipervínculo 70" xfId="11581" hidden="1"/>
    <cellStyle name="Hipervínculo 70" xfId="10088" hidden="1"/>
    <cellStyle name="Hipervínculo 70" xfId="12576" hidden="1"/>
    <cellStyle name="Hipervínculo 70" xfId="12413" hidden="1"/>
    <cellStyle name="Hipervínculo 70" xfId="13378" hidden="1"/>
    <cellStyle name="Hipervínculo 70" xfId="11846" hidden="1"/>
    <cellStyle name="Hipervínculo 70" xfId="12209" hidden="1"/>
    <cellStyle name="Hipervínculo 70" xfId="10265" hidden="1"/>
    <cellStyle name="Hipervínculo 70" xfId="8965" hidden="1"/>
    <cellStyle name="Hipervínculo 70" xfId="7888" hidden="1"/>
    <cellStyle name="Hipervínculo 70" xfId="8107" hidden="1"/>
    <cellStyle name="Hipervínculo 70" xfId="6481" hidden="1"/>
    <cellStyle name="Hipervínculo 70" xfId="8593" hidden="1"/>
    <cellStyle name="Hipervínculo 70" xfId="4669" hidden="1"/>
    <cellStyle name="Hipervínculo 70" xfId="4867" hidden="1"/>
    <cellStyle name="Hipervínculo 70" xfId="3126" hidden="1"/>
    <cellStyle name="Hipervínculo 70" xfId="1829" hidden="1"/>
    <cellStyle name="Hipervínculo 70" xfId="731" hidden="1"/>
    <cellStyle name="Hipervínculo 70" xfId="927" hidden="1"/>
    <cellStyle name="Hipervínculo 70" xfId="14461" hidden="1"/>
    <cellStyle name="Hipervínculo 70" xfId="1330" hidden="1"/>
    <cellStyle name="Hipervínculo 70" xfId="15566" hidden="1"/>
    <cellStyle name="Hipervínculo 70" xfId="15379" hidden="1"/>
    <cellStyle name="Hipervínculo 70" xfId="16387" hidden="1"/>
    <cellStyle name="Hipervínculo 70" xfId="15114" hidden="1"/>
    <cellStyle name="Hipervínculo 70" xfId="17184" hidden="1"/>
    <cellStyle name="Hipervínculo 70" xfId="17061" hidden="1"/>
    <cellStyle name="Hipervínculo 70" xfId="17918" hidden="1"/>
    <cellStyle name="Hipervínculo 70" xfId="16649" hidden="1"/>
    <cellStyle name="Hipervínculo 70" xfId="17002" hidden="1"/>
    <cellStyle name="Hipervínculo 70" xfId="15274" hidden="1"/>
    <cellStyle name="Hipervínculo 70" xfId="14130" hidden="1"/>
    <cellStyle name="Hipervínculo 70" xfId="12385" hidden="1"/>
    <cellStyle name="Hipervínculo 70" xfId="12705" hidden="1"/>
    <cellStyle name="Hipervínculo 70" xfId="10087" hidden="1"/>
    <cellStyle name="Hipervínculo 70" xfId="13755" hidden="1"/>
    <cellStyle name="Hipervínculo 70" xfId="7282" hidden="1"/>
    <cellStyle name="Hipervínculo 70" xfId="7814" hidden="1"/>
    <cellStyle name="Hipervínculo 70" xfId="4954" hidden="1"/>
    <cellStyle name="Hipervínculo 70" xfId="2508" hidden="1"/>
    <cellStyle name="Hipervínculo 70" xfId="965" hidden="1"/>
    <cellStyle name="Hipervínculo 70" xfId="1143" hidden="1"/>
    <cellStyle name="Hipervínculo 70" xfId="12299" hidden="1"/>
    <cellStyle name="Hipervínculo 70" xfId="2036" hidden="1"/>
    <cellStyle name="Hipervínculo 70" xfId="19170" hidden="1"/>
    <cellStyle name="Hipervínculo 70" xfId="19013" hidden="1"/>
    <cellStyle name="Hipervínculo 70" xfId="19716" hidden="1"/>
    <cellStyle name="Hipervínculo 70" xfId="18880" hidden="1"/>
    <cellStyle name="Hipervínculo 70" xfId="20304" hidden="1"/>
    <cellStyle name="Hipervínculo 70" xfId="20195" hidden="1"/>
    <cellStyle name="Hipervínculo 70" xfId="20823" hidden="1"/>
    <cellStyle name="Hipervínculo 70" xfId="19884" hidden="1"/>
    <cellStyle name="Hipervínculo 70" xfId="20184" hidden="1"/>
    <cellStyle name="Hipervínculo 70" xfId="18968" hidden="1"/>
    <cellStyle name="Hipervínculo 70" xfId="17627" hidden="1"/>
    <cellStyle name="Hipervínculo 70" xfId="16509" hidden="1"/>
    <cellStyle name="Hipervínculo 70" xfId="17033" hidden="1"/>
    <cellStyle name="Hipervínculo 70" xfId="14334" hidden="1"/>
    <cellStyle name="Hipervínculo 70" xfId="17352" hidden="1"/>
    <cellStyle name="Hipervínculo 70" xfId="11209" hidden="1"/>
    <cellStyle name="Hipervínculo 70" xfId="11724" hidden="1"/>
    <cellStyle name="Hipervínculo 70" xfId="8051" hidden="1"/>
    <cellStyle name="Hipervínculo 70" xfId="3728" hidden="1"/>
    <cellStyle name="Hipervínculo 70" xfId="1241" hidden="1"/>
    <cellStyle name="Hipervínculo 70" xfId="1639" hidden="1"/>
    <cellStyle name="Hipervínculo 70" xfId="17051" hidden="1"/>
    <cellStyle name="Hipervínculo 70" xfId="2933" hidden="1"/>
    <cellStyle name="Hipervínculo 70" xfId="21572" hidden="1"/>
    <cellStyle name="Hipervínculo 70" xfId="21463" hidden="1"/>
    <cellStyle name="Hipervínculo 70" xfId="22091" hidden="1"/>
    <cellStyle name="Hipervínculo 70" xfId="21414" hidden="1"/>
    <cellStyle name="Hipervínculo 70" xfId="22496" hidden="1"/>
    <cellStyle name="Hipervínculo 70" xfId="22387" hidden="1"/>
    <cellStyle name="Hipervínculo 70" xfId="23015"/>
    <cellStyle name="Hipervínculo 71" xfId="426" hidden="1"/>
    <cellStyle name="Hipervínculo 71" xfId="1446" hidden="1"/>
    <cellStyle name="Hipervínculo 71" xfId="1353" hidden="1"/>
    <cellStyle name="Hipervínculo 71" xfId="2336" hidden="1"/>
    <cellStyle name="Hipervínculo 71" xfId="2993" hidden="1"/>
    <cellStyle name="Hipervínculo 71" xfId="3661" hidden="1"/>
    <cellStyle name="Hipervínculo 71" xfId="3546" hidden="1"/>
    <cellStyle name="Hipervínculo 71" xfId="4771" hidden="1"/>
    <cellStyle name="Hipervínculo 71" xfId="3300" hidden="1"/>
    <cellStyle name="Hipervínculo 71" xfId="5703" hidden="1"/>
    <cellStyle name="Hipervínculo 71" xfId="5589" hidden="1"/>
    <cellStyle name="Hipervínculo 71" xfId="6823" hidden="1"/>
    <cellStyle name="Hipervínculo 71" xfId="7641" hidden="1"/>
    <cellStyle name="Hipervínculo 71" xfId="8330" hidden="1"/>
    <cellStyle name="Hipervínculo 71" xfId="8220" hidden="1"/>
    <cellStyle name="Hipervínculo 71" xfId="9458" hidden="1"/>
    <cellStyle name="Hipervínculo 71" xfId="8076" hidden="1"/>
    <cellStyle name="Hipervínculo 71" xfId="10520" hidden="1"/>
    <cellStyle name="Hipervínculo 71" xfId="10405" hidden="1"/>
    <cellStyle name="Hipervínculo 71" xfId="11621" hidden="1"/>
    <cellStyle name="Hipervínculo 71" xfId="10194" hidden="1"/>
    <cellStyle name="Hipervínculo 71" xfId="12510" hidden="1"/>
    <cellStyle name="Hipervínculo 71" xfId="12422" hidden="1"/>
    <cellStyle name="Hipervínculo 71" xfId="13433" hidden="1"/>
    <cellStyle name="Hipervínculo 71" xfId="12003" hidden="1"/>
    <cellStyle name="Hipervínculo 71" xfId="12200" hidden="1"/>
    <cellStyle name="Hipervínculo 71" xfId="10218" hidden="1"/>
    <cellStyle name="Hipervínculo 71" xfId="9075" hidden="1"/>
    <cellStyle name="Hipervínculo 71" xfId="7992" hidden="1"/>
    <cellStyle name="Hipervínculo 71" xfId="8098" hidden="1"/>
    <cellStyle name="Hipervínculo 71" xfId="6366" hidden="1"/>
    <cellStyle name="Hipervínculo 71" xfId="8252" hidden="1"/>
    <cellStyle name="Hipervínculo 71" xfId="4775" hidden="1"/>
    <cellStyle name="Hipervínculo 71" xfId="4859" hidden="1"/>
    <cellStyle name="Hipervínculo 71" xfId="3072" hidden="1"/>
    <cellStyle name="Hipervínculo 71" xfId="1943" hidden="1"/>
    <cellStyle name="Hipervínculo 71" xfId="810" hidden="1"/>
    <cellStyle name="Hipervínculo 71" xfId="917" hidden="1"/>
    <cellStyle name="Hipervínculo 71" xfId="14503" hidden="1"/>
    <cellStyle name="Hipervínculo 71" xfId="1169" hidden="1"/>
    <cellStyle name="Hipervínculo 71" xfId="15483" hidden="1"/>
    <cellStyle name="Hipervínculo 71" xfId="15388" hidden="1"/>
    <cellStyle name="Hipervínculo 71" xfId="16424" hidden="1"/>
    <cellStyle name="Hipervínculo 71" xfId="15205" hidden="1"/>
    <cellStyle name="Hipervínculo 71" xfId="17122" hidden="1"/>
    <cellStyle name="Hipervínculo 71" xfId="17069" hidden="1"/>
    <cellStyle name="Hipervínculo 71" xfId="17965" hidden="1"/>
    <cellStyle name="Hipervínculo 71" xfId="16811" hidden="1"/>
    <cellStyle name="Hipervínculo 71" xfId="16993" hidden="1"/>
    <cellStyle name="Hipervínculo 71" xfId="15232" hidden="1"/>
    <cellStyle name="Hipervínculo 71" xfId="14233" hidden="1"/>
    <cellStyle name="Hipervínculo 71" xfId="12476" hidden="1"/>
    <cellStyle name="Hipervínculo 71" xfId="12687" hidden="1"/>
    <cellStyle name="Hipervínculo 71" xfId="10006" hidden="1"/>
    <cellStyle name="Hipervínculo 71" xfId="13079" hidden="1"/>
    <cellStyle name="Hipervínculo 71" xfId="7509" hidden="1"/>
    <cellStyle name="Hipervínculo 71" xfId="7789" hidden="1"/>
    <cellStyle name="Hipervínculo 71" xfId="4876" hidden="1"/>
    <cellStyle name="Hipervínculo 71" xfId="2754" hidden="1"/>
    <cellStyle name="Hipervínculo 71" xfId="1041" hidden="1"/>
    <cellStyle name="Hipervínculo 71" xfId="1133" hidden="1"/>
    <cellStyle name="Hipervínculo 71" xfId="18397" hidden="1"/>
    <cellStyle name="Hipervínculo 71" xfId="1660" hidden="1"/>
    <cellStyle name="Hipervínculo 71" xfId="19089" hidden="1"/>
    <cellStyle name="Hipervínculo 71" xfId="19021" hidden="1"/>
    <cellStyle name="Hipervínculo 71" xfId="19737" hidden="1"/>
    <cellStyle name="Hipervínculo 71" xfId="18931" hidden="1"/>
    <cellStyle name="Hipervínculo 71" xfId="20245" hidden="1"/>
    <cellStyle name="Hipervínculo 71" xfId="20203" hidden="1"/>
    <cellStyle name="Hipervínculo 71" xfId="20844" hidden="1"/>
    <cellStyle name="Hipervínculo 71" xfId="20028" hidden="1"/>
    <cellStyle name="Hipervínculo 71" xfId="20176" hidden="1"/>
    <cellStyle name="Hipervínculo 71" xfId="18947" hidden="1"/>
    <cellStyle name="Hipervínculo 71" xfId="17723" hidden="1"/>
    <cellStyle name="Hipervínculo 71" xfId="16875" hidden="1"/>
    <cellStyle name="Hipervínculo 71" xfId="17025" hidden="1"/>
    <cellStyle name="Hipervínculo 71" xfId="14095" hidden="1"/>
    <cellStyle name="Hipervínculo 71" xfId="17092" hidden="1"/>
    <cellStyle name="Hipervínculo 71" xfId="11507" hidden="1"/>
    <cellStyle name="Hipervínculo 71" xfId="11694" hidden="1"/>
    <cellStyle name="Hipervínculo 71" xfId="7898" hidden="1"/>
    <cellStyle name="Hipervínculo 71" xfId="4258" hidden="1"/>
    <cellStyle name="Hipervínculo 71" xfId="1352" hidden="1"/>
    <cellStyle name="Hipervínculo 71" xfId="1621" hidden="1"/>
    <cellStyle name="Hipervínculo 71" xfId="21128" hidden="1"/>
    <cellStyle name="Hipervínculo 71" xfId="2331" hidden="1"/>
    <cellStyle name="Hipervínculo 71" xfId="21513" hidden="1"/>
    <cellStyle name="Hipervínculo 71" xfId="21471" hidden="1"/>
    <cellStyle name="Hipervínculo 71" xfId="22112" hidden="1"/>
    <cellStyle name="Hipervínculo 71" xfId="21453" hidden="1"/>
    <cellStyle name="Hipervínculo 71" xfId="22437" hidden="1"/>
    <cellStyle name="Hipervínculo 71" xfId="22395" hidden="1"/>
    <cellStyle name="Hipervínculo 71" xfId="23036"/>
    <cellStyle name="Hipervínculo 72" xfId="423" hidden="1"/>
    <cellStyle name="Hipervínculo 72" xfId="1443" hidden="1"/>
    <cellStyle name="Hipervínculo 72" xfId="1355" hidden="1"/>
    <cellStyle name="Hipervínculo 72" xfId="2320" hidden="1"/>
    <cellStyle name="Hipervínculo 72" xfId="2991" hidden="1"/>
    <cellStyle name="Hipervínculo 72" xfId="3658" hidden="1"/>
    <cellStyle name="Hipervínculo 72" xfId="3548" hidden="1"/>
    <cellStyle name="Hipervínculo 72" xfId="4753" hidden="1"/>
    <cellStyle name="Hipervínculo 72" xfId="3296" hidden="1"/>
    <cellStyle name="Hipervínculo 72" xfId="5700" hidden="1"/>
    <cellStyle name="Hipervínculo 72" xfId="5591" hidden="1"/>
    <cellStyle name="Hipervínculo 72" xfId="6805" hidden="1"/>
    <cellStyle name="Hipervínculo 72" xfId="7639" hidden="1"/>
    <cellStyle name="Hipervínculo 72" xfId="8328" hidden="1"/>
    <cellStyle name="Hipervínculo 72" xfId="8222" hidden="1"/>
    <cellStyle name="Hipervínculo 72" xfId="9440" hidden="1"/>
    <cellStyle name="Hipervínculo 72" xfId="8025" hidden="1"/>
    <cellStyle name="Hipervínculo 72" xfId="10518" hidden="1"/>
    <cellStyle name="Hipervínculo 72" xfId="10407" hidden="1"/>
    <cellStyle name="Hipervínculo 72" xfId="11609" hidden="1"/>
    <cellStyle name="Hipervínculo 72" xfId="10135" hidden="1"/>
    <cellStyle name="Hipervínculo 72" xfId="12508" hidden="1"/>
    <cellStyle name="Hipervínculo 72" xfId="12424" hidden="1"/>
    <cellStyle name="Hipervínculo 72" xfId="13418" hidden="1"/>
    <cellStyle name="Hipervínculo 72" xfId="12008" hidden="1"/>
    <cellStyle name="Hipervínculo 72" xfId="12198" hidden="1"/>
    <cellStyle name="Hipervínculo 72" xfId="10233" hidden="1"/>
    <cellStyle name="Hipervínculo 72" xfId="9079" hidden="1"/>
    <cellStyle name="Hipervínculo 72" xfId="7995" hidden="1"/>
    <cellStyle name="Hipervínculo 72" xfId="8096" hidden="1"/>
    <cellStyle name="Hipervínculo 72" xfId="6399" hidden="1"/>
    <cellStyle name="Hipervínculo 72" xfId="8257" hidden="1"/>
    <cellStyle name="Hipervínculo 72" xfId="4779" hidden="1"/>
    <cellStyle name="Hipervínculo 72" xfId="4857" hidden="1"/>
    <cellStyle name="Hipervínculo 72" xfId="3095" hidden="1"/>
    <cellStyle name="Hipervínculo 72" xfId="1947" hidden="1"/>
    <cellStyle name="Hipervínculo 72" xfId="813" hidden="1"/>
    <cellStyle name="Hipervínculo 72" xfId="915" hidden="1"/>
    <cellStyle name="Hipervínculo 72" xfId="14491" hidden="1"/>
    <cellStyle name="Hipervínculo 72" xfId="1274" hidden="1"/>
    <cellStyle name="Hipervínculo 72" xfId="15480" hidden="1"/>
    <cellStyle name="Hipervínculo 72" xfId="15390" hidden="1"/>
    <cellStyle name="Hipervínculo 72" xfId="16412" hidden="1"/>
    <cellStyle name="Hipervínculo 72" xfId="15153" hidden="1"/>
    <cellStyle name="Hipervínculo 72" xfId="17120" hidden="1"/>
    <cellStyle name="Hipervínculo 72" xfId="17071" hidden="1"/>
    <cellStyle name="Hipervínculo 72" xfId="17951" hidden="1"/>
    <cellStyle name="Hipervínculo 72" xfId="16818" hidden="1"/>
    <cellStyle name="Hipervínculo 72" xfId="16991" hidden="1"/>
    <cellStyle name="Hipervínculo 72" xfId="15245" hidden="1"/>
    <cellStyle name="Hipervínculo 72" xfId="14237" hidden="1"/>
    <cellStyle name="Hipervínculo 72" xfId="12479" hidden="1"/>
    <cellStyle name="Hipervínculo 72" xfId="12683" hidden="1"/>
    <cellStyle name="Hipervínculo 72" xfId="10042" hidden="1"/>
    <cellStyle name="Hipervínculo 72" xfId="13087" hidden="1"/>
    <cellStyle name="Hipervínculo 72" xfId="7514" hidden="1"/>
    <cellStyle name="Hipervínculo 72" xfId="7786" hidden="1"/>
    <cellStyle name="Hipervínculo 72" xfId="4896" hidden="1"/>
    <cellStyle name="Hipervínculo 72" xfId="2761" hidden="1"/>
    <cellStyle name="Hipervínculo 72" xfId="1043" hidden="1"/>
    <cellStyle name="Hipervínculo 72" xfId="1131" hidden="1"/>
    <cellStyle name="Hipervínculo 72" xfId="18385" hidden="1"/>
    <cellStyle name="Hipervínculo 72" xfId="1907" hidden="1"/>
    <cellStyle name="Hipervínculo 72" xfId="19086" hidden="1"/>
    <cellStyle name="Hipervínculo 72" xfId="19023" hidden="1"/>
    <cellStyle name="Hipervínculo 72" xfId="19730" hidden="1"/>
    <cellStyle name="Hipervínculo 72" xfId="18899" hidden="1"/>
    <cellStyle name="Hipervínculo 72" xfId="20243" hidden="1"/>
    <cellStyle name="Hipervínculo 72" xfId="20205" hidden="1"/>
    <cellStyle name="Hipervínculo 72" xfId="20837" hidden="1"/>
    <cellStyle name="Hipervínculo 72" xfId="20034" hidden="1"/>
    <cellStyle name="Hipervínculo 72" xfId="20174" hidden="1"/>
    <cellStyle name="Hipervínculo 72" xfId="18954" hidden="1"/>
    <cellStyle name="Hipervínculo 72" xfId="17727" hidden="1"/>
    <cellStyle name="Hipervínculo 72" xfId="16882" hidden="1"/>
    <cellStyle name="Hipervínculo 72" xfId="17023" hidden="1"/>
    <cellStyle name="Hipervínculo 72" xfId="14201" hidden="1"/>
    <cellStyle name="Hipervínculo 72" xfId="17096" hidden="1"/>
    <cellStyle name="Hipervínculo 72" xfId="11514" hidden="1"/>
    <cellStyle name="Hipervínculo 72" xfId="11690" hidden="1"/>
    <cellStyle name="Hipervínculo 72" xfId="7972" hidden="1"/>
    <cellStyle name="Hipervínculo 72" xfId="4274" hidden="1"/>
    <cellStyle name="Hipervínculo 72" xfId="1366" hidden="1"/>
    <cellStyle name="Hipervínculo 72" xfId="1617" hidden="1"/>
    <cellStyle name="Hipervínculo 72" xfId="21121" hidden="1"/>
    <cellStyle name="Hipervínculo 72" xfId="2812" hidden="1"/>
    <cellStyle name="Hipervínculo 72" xfId="21511" hidden="1"/>
    <cellStyle name="Hipervínculo 72" xfId="21473" hidden="1"/>
    <cellStyle name="Hipervínculo 72" xfId="22105" hidden="1"/>
    <cellStyle name="Hipervínculo 72" xfId="21432" hidden="1"/>
    <cellStyle name="Hipervínculo 72" xfId="22435" hidden="1"/>
    <cellStyle name="Hipervínculo 72" xfId="22397" hidden="1"/>
    <cellStyle name="Hipervínculo 72" xfId="23029"/>
    <cellStyle name="Hipervínculo 73" xfId="425" hidden="1"/>
    <cellStyle name="Hipervínculo 73" xfId="1445" hidden="1"/>
    <cellStyle name="Hipervínculo 73" xfId="1354" hidden="1"/>
    <cellStyle name="Hipervínculo 73" xfId="2384" hidden="1"/>
    <cellStyle name="Hipervínculo 73" xfId="2992" hidden="1"/>
    <cellStyle name="Hipervínculo 73" xfId="3660" hidden="1"/>
    <cellStyle name="Hipervínculo 73" xfId="3547" hidden="1"/>
    <cellStyle name="Hipervínculo 73" xfId="4816" hidden="1"/>
    <cellStyle name="Hipervínculo 73" xfId="3298" hidden="1"/>
    <cellStyle name="Hipervínculo 73" xfId="5702" hidden="1"/>
    <cellStyle name="Hipervínculo 73" xfId="5590" hidden="1"/>
    <cellStyle name="Hipervínculo 73" xfId="6892" hidden="1"/>
    <cellStyle name="Hipervínculo 73" xfId="7640" hidden="1"/>
    <cellStyle name="Hipervínculo 73" xfId="8329" hidden="1"/>
    <cellStyle name="Hipervínculo 73" xfId="8221" hidden="1"/>
    <cellStyle name="Hipervínculo 73" xfId="9517" hidden="1"/>
    <cellStyle name="Hipervínculo 73" xfId="8077" hidden="1"/>
    <cellStyle name="Hipervínculo 73" xfId="10519" hidden="1"/>
    <cellStyle name="Hipervínculo 73" xfId="10406" hidden="1"/>
    <cellStyle name="Hipervínculo 73" xfId="11665" hidden="1"/>
    <cellStyle name="Hipervínculo 73" xfId="10196" hidden="1"/>
    <cellStyle name="Hipervínculo 73" xfId="12509" hidden="1"/>
    <cellStyle name="Hipervínculo 73" xfId="12423" hidden="1"/>
    <cellStyle name="Hipervínculo 73" xfId="13489" hidden="1"/>
    <cellStyle name="Hipervínculo 73" xfId="12005" hidden="1"/>
    <cellStyle name="Hipervínculo 73" xfId="12199" hidden="1"/>
    <cellStyle name="Hipervínculo 73" xfId="10147" hidden="1"/>
    <cellStyle name="Hipervínculo 73" xfId="9077" hidden="1"/>
    <cellStyle name="Hipervínculo 73" xfId="7994" hidden="1"/>
    <cellStyle name="Hipervínculo 73" xfId="8097" hidden="1"/>
    <cellStyle name="Hipervínculo 73" xfId="6244" hidden="1"/>
    <cellStyle name="Hipervínculo 73" xfId="8253" hidden="1"/>
    <cellStyle name="Hipervínculo 73" xfId="4777" hidden="1"/>
    <cellStyle name="Hipervínculo 73" xfId="4858" hidden="1"/>
    <cellStyle name="Hipervínculo 73" xfId="2965" hidden="1"/>
    <cellStyle name="Hipervínculo 73" xfId="1945" hidden="1"/>
    <cellStyle name="Hipervínculo 73" xfId="811" hidden="1"/>
    <cellStyle name="Hipervínculo 73" xfId="916" hidden="1"/>
    <cellStyle name="Hipervínculo 73" xfId="14551" hidden="1"/>
    <cellStyle name="Hipervínculo 73" xfId="1167" hidden="1"/>
    <cellStyle name="Hipervínculo 73" xfId="15482" hidden="1"/>
    <cellStyle name="Hipervínculo 73" xfId="15389" hidden="1"/>
    <cellStyle name="Hipervínculo 73" xfId="16466" hidden="1"/>
    <cellStyle name="Hipervínculo 73" xfId="15207" hidden="1"/>
    <cellStyle name="Hipervínculo 73" xfId="17121" hidden="1"/>
    <cellStyle name="Hipervínculo 73" xfId="17070" hidden="1"/>
    <cellStyle name="Hipervínculo 73" xfId="18008" hidden="1"/>
    <cellStyle name="Hipervínculo 73" xfId="16814" hidden="1"/>
    <cellStyle name="Hipervínculo 73" xfId="16992" hidden="1"/>
    <cellStyle name="Hipervínculo 73" xfId="15173" hidden="1"/>
    <cellStyle name="Hipervínculo 73" xfId="14235" hidden="1"/>
    <cellStyle name="Hipervínculo 73" xfId="12477" hidden="1"/>
    <cellStyle name="Hipervínculo 73" xfId="12685" hidden="1"/>
    <cellStyle name="Hipervínculo 73" xfId="9759" hidden="1"/>
    <cellStyle name="Hipervínculo 73" xfId="13082" hidden="1"/>
    <cellStyle name="Hipervínculo 73" xfId="7511" hidden="1"/>
    <cellStyle name="Hipervínculo 73" xfId="7788" hidden="1"/>
    <cellStyle name="Hipervínculo 73" xfId="4814" hidden="1"/>
    <cellStyle name="Hipervínculo 73" xfId="2759" hidden="1"/>
    <cellStyle name="Hipervínculo 73" xfId="1042" hidden="1"/>
    <cellStyle name="Hipervínculo 73" xfId="1132" hidden="1"/>
    <cellStyle name="Hipervínculo 73" xfId="18441" hidden="1"/>
    <cellStyle name="Hipervínculo 73" xfId="1656" hidden="1"/>
    <cellStyle name="Hipervínculo 73" xfId="19088" hidden="1"/>
    <cellStyle name="Hipervínculo 73" xfId="19022" hidden="1"/>
    <cellStyle name="Hipervínculo 73" xfId="19755" hidden="1"/>
    <cellStyle name="Hipervínculo 73" xfId="18933" hidden="1"/>
    <cellStyle name="Hipervínculo 73" xfId="20244" hidden="1"/>
    <cellStyle name="Hipervínculo 73" xfId="20204" hidden="1"/>
    <cellStyle name="Hipervínculo 73" xfId="20862" hidden="1"/>
    <cellStyle name="Hipervínculo 73" xfId="20031" hidden="1"/>
    <cellStyle name="Hipervínculo 73" xfId="20175" hidden="1"/>
    <cellStyle name="Hipervínculo 73" xfId="18913" hidden="1"/>
    <cellStyle name="Hipervínculo 73" xfId="17725" hidden="1"/>
    <cellStyle name="Hipervínculo 73" xfId="16879" hidden="1"/>
    <cellStyle name="Hipervínculo 73" xfId="17024" hidden="1"/>
    <cellStyle name="Hipervínculo 73" xfId="13932" hidden="1"/>
    <cellStyle name="Hipervínculo 73" xfId="17094" hidden="1"/>
    <cellStyle name="Hipervínculo 73" xfId="11510" hidden="1"/>
    <cellStyle name="Hipervínculo 73" xfId="11693" hidden="1"/>
    <cellStyle name="Hipervínculo 73" xfId="7616" hidden="1"/>
    <cellStyle name="Hipervínculo 73" xfId="4266" hidden="1"/>
    <cellStyle name="Hipervínculo 73" xfId="1363" hidden="1"/>
    <cellStyle name="Hipervínculo 73" xfId="1619" hidden="1"/>
    <cellStyle name="Hipervínculo 73" xfId="21146" hidden="1"/>
    <cellStyle name="Hipervínculo 73" xfId="2316" hidden="1"/>
    <cellStyle name="Hipervínculo 73" xfId="21512" hidden="1"/>
    <cellStyle name="Hipervínculo 73" xfId="21472" hidden="1"/>
    <cellStyle name="Hipervínculo 73" xfId="22130" hidden="1"/>
    <cellStyle name="Hipervínculo 73" xfId="21454" hidden="1"/>
    <cellStyle name="Hipervínculo 73" xfId="22436" hidden="1"/>
    <cellStyle name="Hipervínculo 73" xfId="22396" hidden="1"/>
    <cellStyle name="Hipervínculo 73" xfId="23054"/>
    <cellStyle name="Hipervínculo 74" xfId="420" hidden="1"/>
    <cellStyle name="Hipervínculo 74" xfId="1440" hidden="1"/>
    <cellStyle name="Hipervínculo 74" xfId="1357" hidden="1"/>
    <cellStyle name="Hipervínculo 74" xfId="2244" hidden="1"/>
    <cellStyle name="Hipervínculo 74" xfId="2988" hidden="1"/>
    <cellStyle name="Hipervínculo 74" xfId="3655" hidden="1"/>
    <cellStyle name="Hipervínculo 74" xfId="3550" hidden="1"/>
    <cellStyle name="Hipervínculo 74" xfId="4663" hidden="1"/>
    <cellStyle name="Hipervínculo 74" xfId="3291" hidden="1"/>
    <cellStyle name="Hipervínculo 74" xfId="5697" hidden="1"/>
    <cellStyle name="Hipervínculo 74" xfId="5593" hidden="1"/>
    <cellStyle name="Hipervínculo 74" xfId="6715" hidden="1"/>
    <cellStyle name="Hipervínculo 74" xfId="7636" hidden="1"/>
    <cellStyle name="Hipervínculo 74" xfId="8325" hidden="1"/>
    <cellStyle name="Hipervínculo 74" xfId="8224" hidden="1"/>
    <cellStyle name="Hipervínculo 74" xfId="9344" hidden="1"/>
    <cellStyle name="Hipervínculo 74" xfId="8012" hidden="1"/>
    <cellStyle name="Hipervínculo 74" xfId="10515" hidden="1"/>
    <cellStyle name="Hipervínculo 74" xfId="10409" hidden="1"/>
    <cellStyle name="Hipervínculo 74" xfId="11541" hidden="1"/>
    <cellStyle name="Hipervínculo 74" xfId="10131" hidden="1"/>
    <cellStyle name="Hipervínculo 74" xfId="12506" hidden="1"/>
    <cellStyle name="Hipervínculo 74" xfId="12426" hidden="1"/>
    <cellStyle name="Hipervínculo 74" xfId="13330" hidden="1"/>
    <cellStyle name="Hipervínculo 74" xfId="12013" hidden="1"/>
    <cellStyle name="Hipervínculo 74" xfId="12196" hidden="1"/>
    <cellStyle name="Hipervínculo 74" xfId="10308" hidden="1"/>
    <cellStyle name="Hipervínculo 74" xfId="9085" hidden="1"/>
    <cellStyle name="Hipervínculo 74" xfId="8000" hidden="1"/>
    <cellStyle name="Hipervínculo 74" xfId="8094" hidden="1"/>
    <cellStyle name="Hipervínculo 74" xfId="6614" hidden="1"/>
    <cellStyle name="Hipervínculo 74" xfId="8261" hidden="1"/>
    <cellStyle name="Hipervínculo 74" xfId="4782" hidden="1"/>
    <cellStyle name="Hipervínculo 74" xfId="4855" hidden="1"/>
    <cellStyle name="Hipervínculo 74" xfId="3180" hidden="1"/>
    <cellStyle name="Hipervínculo 74" xfId="1951" hidden="1"/>
    <cellStyle name="Hipervínculo 74" xfId="815" hidden="1"/>
    <cellStyle name="Hipervínculo 74" xfId="913" hidden="1"/>
    <cellStyle name="Hipervínculo 74" xfId="14421" hidden="1"/>
    <cellStyle name="Hipervínculo 74" xfId="1289" hidden="1"/>
    <cellStyle name="Hipervínculo 74" xfId="15477" hidden="1"/>
    <cellStyle name="Hipervínculo 74" xfId="15392" hidden="1"/>
    <cellStyle name="Hipervínculo 74" xfId="16359" hidden="1"/>
    <cellStyle name="Hipervínculo 74" xfId="15150" hidden="1"/>
    <cellStyle name="Hipervínculo 74" xfId="17118" hidden="1"/>
    <cellStyle name="Hipervínculo 74" xfId="17073" hidden="1"/>
    <cellStyle name="Hipervínculo 74" xfId="17883" hidden="1"/>
    <cellStyle name="Hipervínculo 74" xfId="16823" hidden="1"/>
    <cellStyle name="Hipervínculo 74" xfId="16989" hidden="1"/>
    <cellStyle name="Hipervínculo 74" xfId="15316" hidden="1"/>
    <cellStyle name="Hipervínculo 74" xfId="14243" hidden="1"/>
    <cellStyle name="Hipervínculo 74" xfId="12482" hidden="1"/>
    <cellStyle name="Hipervínculo 74" xfId="12679" hidden="1"/>
    <cellStyle name="Hipervínculo 74" xfId="10170" hidden="1"/>
    <cellStyle name="Hipervínculo 74" xfId="13096" hidden="1"/>
    <cellStyle name="Hipervínculo 74" xfId="7519" hidden="1"/>
    <cellStyle name="Hipervínculo 74" xfId="7782" hidden="1"/>
    <cellStyle name="Hipervínculo 74" xfId="5044" hidden="1"/>
    <cellStyle name="Hipervínculo 74" xfId="2773" hidden="1"/>
    <cellStyle name="Hipervínculo 74" xfId="1046" hidden="1"/>
    <cellStyle name="Hipervínculo 74" xfId="1129" hidden="1"/>
    <cellStyle name="Hipervínculo 74" xfId="13875" hidden="1"/>
    <cellStyle name="Hipervínculo 74" xfId="1970" hidden="1"/>
    <cellStyle name="Hipervínculo 74" xfId="19083" hidden="1"/>
    <cellStyle name="Hipervínculo 74" xfId="19025" hidden="1"/>
    <cellStyle name="Hipervínculo 74" xfId="19698" hidden="1"/>
    <cellStyle name="Hipervínculo 74" xfId="18897" hidden="1"/>
    <cellStyle name="Hipervínculo 74" xfId="20241" hidden="1"/>
    <cellStyle name="Hipervínculo 74" xfId="20207" hidden="1"/>
    <cellStyle name="Hipervínculo 74" xfId="20805" hidden="1"/>
    <cellStyle name="Hipervínculo 74" xfId="20039" hidden="1"/>
    <cellStyle name="Hipervínculo 74" xfId="20172" hidden="1"/>
    <cellStyle name="Hipervínculo 74" xfId="18988" hidden="1"/>
    <cellStyle name="Hipervínculo 74" xfId="17732" hidden="1"/>
    <cellStyle name="Hipervínculo 74" xfId="16889" hidden="1"/>
    <cellStyle name="Hipervínculo 74" xfId="17021" hidden="1"/>
    <cellStyle name="Hipervínculo 74" xfId="14372" hidden="1"/>
    <cellStyle name="Hipervínculo 74" xfId="17099" hidden="1"/>
    <cellStyle name="Hipervínculo 74" xfId="11520" hidden="1"/>
    <cellStyle name="Hipervínculo 74" xfId="11685" hidden="1"/>
    <cellStyle name="Hipervínculo 74" xfId="8115" hidden="1"/>
    <cellStyle name="Hipervínculo 74" xfId="4297" hidden="1"/>
    <cellStyle name="Hipervínculo 74" xfId="1370" hidden="1"/>
    <cellStyle name="Hipervínculo 74" xfId="1613" hidden="1"/>
    <cellStyle name="Hipervínculo 74" xfId="18332" hidden="1"/>
    <cellStyle name="Hipervínculo 74" xfId="2873" hidden="1"/>
    <cellStyle name="Hipervínculo 74" xfId="21509" hidden="1"/>
    <cellStyle name="Hipervínculo 74" xfId="21475" hidden="1"/>
    <cellStyle name="Hipervínculo 74" xfId="22073" hidden="1"/>
    <cellStyle name="Hipervínculo 74" xfId="21431" hidden="1"/>
    <cellStyle name="Hipervínculo 74" xfId="22433" hidden="1"/>
    <cellStyle name="Hipervínculo 74" xfId="22399" hidden="1"/>
    <cellStyle name="Hipervínculo 74" xfId="22997"/>
    <cellStyle name="Hipervínculo 75" xfId="521" hidden="1"/>
    <cellStyle name="Hipervínculo 75" xfId="1520" hidden="1"/>
    <cellStyle name="Hipervínculo 75" xfId="2135" hidden="1"/>
    <cellStyle name="Hipervínculo 75" xfId="2280" hidden="1"/>
    <cellStyle name="Hipervínculo 75" xfId="3044" hidden="1"/>
    <cellStyle name="Hipervínculo 75" xfId="3747" hidden="1"/>
    <cellStyle name="Hipervínculo 75" xfId="4500" hidden="1"/>
    <cellStyle name="Hipervínculo 75" xfId="4707" hidden="1"/>
    <cellStyle name="Hipervínculo 75" xfId="3167" hidden="1"/>
    <cellStyle name="Hipervínculo 75" xfId="5788" hidden="1"/>
    <cellStyle name="Hipervínculo 75" xfId="6527" hidden="1"/>
    <cellStyle name="Hipervínculo 75" xfId="6762" hidden="1"/>
    <cellStyle name="Hipervínculo 75" xfId="7701" hidden="1"/>
    <cellStyle name="Hipervínculo 75" xfId="8415" hidden="1"/>
    <cellStyle name="Hipervínculo 75" xfId="9161" hidden="1"/>
    <cellStyle name="Hipervínculo 75" xfId="9395" hidden="1"/>
    <cellStyle name="Hipervínculo 75" xfId="7965" hidden="1"/>
    <cellStyle name="Hipervínculo 75" xfId="10608" hidden="1"/>
    <cellStyle name="Hipervínculo 75" xfId="11350" hidden="1"/>
    <cellStyle name="Hipervínculo 75" xfId="11577" hidden="1"/>
    <cellStyle name="Hipervínculo 75" xfId="10084" hidden="1"/>
    <cellStyle name="Hipervínculo 75" xfId="12578" hidden="1"/>
    <cellStyle name="Hipervínculo 75" xfId="13156" hidden="1"/>
    <cellStyle name="Hipervínculo 75" xfId="13374" hidden="1"/>
    <cellStyle name="Hipervínculo 75" xfId="11839" hidden="1"/>
    <cellStyle name="Hipervínculo 75" xfId="10609" hidden="1"/>
    <cellStyle name="Hipervínculo 75" xfId="10269" hidden="1"/>
    <cellStyle name="Hipervínculo 75" xfId="8959" hidden="1"/>
    <cellStyle name="Hipervínculo 75" xfId="7882" hidden="1"/>
    <cellStyle name="Hipervínculo 75" xfId="6872" hidden="1"/>
    <cellStyle name="Hipervínculo 75" xfId="6491" hidden="1"/>
    <cellStyle name="Hipervínculo 75" xfId="8609" hidden="1"/>
    <cellStyle name="Hipervínculo 75" xfId="4666" hidden="1"/>
    <cellStyle name="Hipervínculo 75" xfId="3378" hidden="1"/>
    <cellStyle name="Hipervínculo 75" xfId="3129" hidden="1"/>
    <cellStyle name="Hipervínculo 75" xfId="1823" hidden="1"/>
    <cellStyle name="Hipervínculo 75" xfId="728" hidden="1"/>
    <cellStyle name="Hipervínculo 75" xfId="14296" hidden="1"/>
    <cellStyle name="Hipervínculo 75" xfId="14458" hidden="1"/>
    <cellStyle name="Hipervínculo 75" xfId="1335" hidden="1"/>
    <cellStyle name="Hipervínculo 75" xfId="15569" hidden="1"/>
    <cellStyle name="Hipervínculo 75" xfId="16208" hidden="1"/>
    <cellStyle name="Hipervínculo 75" xfId="16386" hidden="1"/>
    <cellStyle name="Hipervínculo 75" xfId="15111" hidden="1"/>
    <cellStyle name="Hipervínculo 75" xfId="17187" hidden="1"/>
    <cellStyle name="Hipervínculo 75" xfId="17762" hidden="1"/>
    <cellStyle name="Hipervínculo 75" xfId="17916" hidden="1"/>
    <cellStyle name="Hipervínculo 75" xfId="16641" hidden="1"/>
    <cellStyle name="Hipervínculo 75" xfId="15586" hidden="1"/>
    <cellStyle name="Hipervínculo 75" xfId="15277" hidden="1"/>
    <cellStyle name="Hipervínculo 75" xfId="14126" hidden="1"/>
    <cellStyle name="Hipervínculo 75" xfId="12383" hidden="1"/>
    <cellStyle name="Hipervínculo 75" xfId="10430" hidden="1"/>
    <cellStyle name="Hipervínculo 75" xfId="10094" hidden="1"/>
    <cellStyle name="Hipervínculo 75" xfId="13765" hidden="1"/>
    <cellStyle name="Hipervínculo 75" xfId="7268" hidden="1"/>
    <cellStyle name="Hipervínculo 75" xfId="5311" hidden="1"/>
    <cellStyle name="Hipervínculo 75" xfId="4961" hidden="1"/>
    <cellStyle name="Hipervínculo 75" xfId="2500" hidden="1"/>
    <cellStyle name="Hipervínculo 75" xfId="962" hidden="1"/>
    <cellStyle name="Hipervínculo 75" xfId="11001" hidden="1"/>
    <cellStyle name="Hipervínculo 75" xfId="12298" hidden="1"/>
    <cellStyle name="Hipervínculo 75" xfId="2044" hidden="1"/>
    <cellStyle name="Hipervínculo 75" xfId="19173" hidden="1"/>
    <cellStyle name="Hipervínculo 75" xfId="19621" hidden="1"/>
    <cellStyle name="Hipervínculo 75" xfId="19715" hidden="1"/>
    <cellStyle name="Hipervínculo 75" xfId="18879" hidden="1"/>
    <cellStyle name="Hipervínculo 75" xfId="20306" hidden="1"/>
    <cellStyle name="Hipervínculo 75" xfId="20728" hidden="1"/>
    <cellStyle name="Hipervínculo 75" xfId="20822" hidden="1"/>
    <cellStyle name="Hipervínculo 75" xfId="19878" hidden="1"/>
    <cellStyle name="Hipervínculo 75" xfId="19189" hidden="1"/>
    <cellStyle name="Hipervínculo 75" xfId="18969" hidden="1"/>
    <cellStyle name="Hipervínculo 75" xfId="17623" hidden="1"/>
    <cellStyle name="Hipervínculo 75" xfId="16496" hidden="1"/>
    <cellStyle name="Hipervínculo 75" xfId="14771" hidden="1"/>
    <cellStyle name="Hipervínculo 75" xfId="14337" hidden="1"/>
    <cellStyle name="Hipervínculo 75" xfId="17362" hidden="1"/>
    <cellStyle name="Hipervínculo 75" xfId="11193" hidden="1"/>
    <cellStyle name="Hipervínculo 75" xfId="8207" hidden="1"/>
    <cellStyle name="Hipervínculo 75" xfId="8059" hidden="1"/>
    <cellStyle name="Hipervínculo 75" xfId="3659" hidden="1"/>
    <cellStyle name="Hipervínculo 75" xfId="1237" hidden="1"/>
    <cellStyle name="Hipervínculo 75" xfId="15925" hidden="1"/>
    <cellStyle name="Hipervínculo 75" xfId="17050" hidden="1"/>
    <cellStyle name="Hipervínculo 75" xfId="2934" hidden="1"/>
    <cellStyle name="Hipervínculo 75" xfId="21574" hidden="1"/>
    <cellStyle name="Hipervínculo 75" xfId="21996" hidden="1"/>
    <cellStyle name="Hipervínculo 75" xfId="22090" hidden="1"/>
    <cellStyle name="Hipervínculo 75" xfId="21413" hidden="1"/>
    <cellStyle name="Hipervínculo 75" xfId="22498" hidden="1"/>
    <cellStyle name="Hipervínculo 75" xfId="22920" hidden="1"/>
    <cellStyle name="Hipervínculo 75" xfId="23014"/>
    <cellStyle name="Hipervínculo 76" xfId="523" hidden="1"/>
    <cellStyle name="Hipervínculo 76" xfId="1521" hidden="1"/>
    <cellStyle name="Hipervínculo 76" xfId="2136" hidden="1"/>
    <cellStyle name="Hipervínculo 76" xfId="2278" hidden="1"/>
    <cellStyle name="Hipervínculo 76" xfId="3045" hidden="1"/>
    <cellStyle name="Hipervínculo 76" xfId="3749" hidden="1"/>
    <cellStyle name="Hipervínculo 76" xfId="4501" hidden="1"/>
    <cellStyle name="Hipervínculo 76" xfId="4705" hidden="1"/>
    <cellStyle name="Hipervínculo 76" xfId="3165" hidden="1"/>
    <cellStyle name="Hipervínculo 76" xfId="5790" hidden="1"/>
    <cellStyle name="Hipervínculo 76" xfId="6528" hidden="1"/>
    <cellStyle name="Hipervínculo 76" xfId="6760" hidden="1"/>
    <cellStyle name="Hipervínculo 76" xfId="7702" hidden="1"/>
    <cellStyle name="Hipervínculo 76" xfId="8417" hidden="1"/>
    <cellStyle name="Hipervínculo 76" xfId="9162" hidden="1"/>
    <cellStyle name="Hipervínculo 76" xfId="9392" hidden="1"/>
    <cellStyle name="Hipervínculo 76" xfId="7962" hidden="1"/>
    <cellStyle name="Hipervínculo 76" xfId="10610" hidden="1"/>
    <cellStyle name="Hipervínculo 76" xfId="11351" hidden="1"/>
    <cellStyle name="Hipervínculo 76" xfId="11575" hidden="1"/>
    <cellStyle name="Hipervínculo 76" xfId="10082" hidden="1"/>
    <cellStyle name="Hipervínculo 76" xfId="12580" hidden="1"/>
    <cellStyle name="Hipervínculo 76" xfId="13157" hidden="1"/>
    <cellStyle name="Hipervínculo 76" xfId="13371" hidden="1"/>
    <cellStyle name="Hipervínculo 76" xfId="11835" hidden="1"/>
    <cellStyle name="Hipervínculo 76" xfId="10607" hidden="1"/>
    <cellStyle name="Hipervínculo 76" xfId="10271" hidden="1"/>
    <cellStyle name="Hipervínculo 76" xfId="8957" hidden="1"/>
    <cellStyle name="Hipervínculo 76" xfId="7880" hidden="1"/>
    <cellStyle name="Hipervínculo 76" xfId="6871" hidden="1"/>
    <cellStyle name="Hipervínculo 76" xfId="6497" hidden="1"/>
    <cellStyle name="Hipervínculo 76" xfId="8615" hidden="1"/>
    <cellStyle name="Hipervínculo 76" xfId="4661" hidden="1"/>
    <cellStyle name="Hipervínculo 76" xfId="3377" hidden="1"/>
    <cellStyle name="Hipervínculo 76" xfId="3132" hidden="1"/>
    <cellStyle name="Hipervínculo 76" xfId="1821" hidden="1"/>
    <cellStyle name="Hipervínculo 76" xfId="726" hidden="1"/>
    <cellStyle name="Hipervínculo 76" xfId="14297" hidden="1"/>
    <cellStyle name="Hipervínculo 76" xfId="14456" hidden="1"/>
    <cellStyle name="Hipervínculo 76" xfId="1338" hidden="1"/>
    <cellStyle name="Hipervínculo 76" xfId="15571" hidden="1"/>
    <cellStyle name="Hipervínculo 76" xfId="16209" hidden="1"/>
    <cellStyle name="Hipervínculo 76" xfId="16384" hidden="1"/>
    <cellStyle name="Hipervínculo 76" xfId="15109" hidden="1"/>
    <cellStyle name="Hipervínculo 76" xfId="17189" hidden="1"/>
    <cellStyle name="Hipervínculo 76" xfId="17763" hidden="1"/>
    <cellStyle name="Hipervínculo 76" xfId="17915" hidden="1"/>
    <cellStyle name="Hipervínculo 76" xfId="16637" hidden="1"/>
    <cellStyle name="Hipervínculo 76" xfId="15584" hidden="1"/>
    <cellStyle name="Hipervínculo 76" xfId="15279" hidden="1"/>
    <cellStyle name="Hipervínculo 76" xfId="14122" hidden="1"/>
    <cellStyle name="Hipervínculo 76" xfId="12382" hidden="1"/>
    <cellStyle name="Hipervínculo 76" xfId="10427" hidden="1"/>
    <cellStyle name="Hipervínculo 76" xfId="10096" hidden="1"/>
    <cellStyle name="Hipervínculo 76" xfId="13771" hidden="1"/>
    <cellStyle name="Hipervínculo 76" xfId="7262" hidden="1"/>
    <cellStyle name="Hipervínculo 76" xfId="5310" hidden="1"/>
    <cellStyle name="Hipervínculo 76" xfId="4965" hidden="1"/>
    <cellStyle name="Hipervínculo 76" xfId="2486" hidden="1"/>
    <cellStyle name="Hipervínculo 76" xfId="960" hidden="1"/>
    <cellStyle name="Hipervínculo 76" xfId="11110" hidden="1"/>
    <cellStyle name="Hipervínculo 76" xfId="13885" hidden="1"/>
    <cellStyle name="Hipervínculo 76" xfId="2048" hidden="1"/>
    <cellStyle name="Hipervínculo 76" xfId="19175" hidden="1"/>
    <cellStyle name="Hipervínculo 76" xfId="19622" hidden="1"/>
    <cellStyle name="Hipervínculo 76" xfId="19714" hidden="1"/>
    <cellStyle name="Hipervínculo 76" xfId="18878" hidden="1"/>
    <cellStyle name="Hipervínculo 76" xfId="20307" hidden="1"/>
    <cellStyle name="Hipervínculo 76" xfId="20729" hidden="1"/>
    <cellStyle name="Hipervínculo 76" xfId="20821" hidden="1"/>
    <cellStyle name="Hipervínculo 76" xfId="19875" hidden="1"/>
    <cellStyle name="Hipervínculo 76" xfId="19187" hidden="1"/>
    <cellStyle name="Hipervínculo 76" xfId="18970" hidden="1"/>
    <cellStyle name="Hipervínculo 76" xfId="17620" hidden="1"/>
    <cellStyle name="Hipervínculo 76" xfId="16494" hidden="1"/>
    <cellStyle name="Hipervínculo 76" xfId="14767" hidden="1"/>
    <cellStyle name="Hipervínculo 76" xfId="14339" hidden="1"/>
    <cellStyle name="Hipervínculo 76" xfId="17366" hidden="1"/>
    <cellStyle name="Hipervínculo 76" xfId="11180" hidden="1"/>
    <cellStyle name="Hipervínculo 76" xfId="8206" hidden="1"/>
    <cellStyle name="Hipervínculo 76" xfId="8061" hidden="1"/>
    <cellStyle name="Hipervínculo 76" xfId="3646" hidden="1"/>
    <cellStyle name="Hipervínculo 76" xfId="1235" hidden="1"/>
    <cellStyle name="Hipervínculo 76" xfId="16011" hidden="1"/>
    <cellStyle name="Hipervínculo 76" xfId="18341" hidden="1"/>
    <cellStyle name="Hipervínculo 76" xfId="2935" hidden="1"/>
    <cellStyle name="Hipervínculo 76" xfId="21575" hidden="1"/>
    <cellStyle name="Hipervínculo 76" xfId="21997" hidden="1"/>
    <cellStyle name="Hipervínculo 76" xfId="22089" hidden="1"/>
    <cellStyle name="Hipervínculo 76" xfId="21412" hidden="1"/>
    <cellStyle name="Hipervínculo 76" xfId="22499" hidden="1"/>
    <cellStyle name="Hipervínculo 76" xfId="22921" hidden="1"/>
    <cellStyle name="Hipervínculo 76" xfId="23013"/>
    <cellStyle name="Hipervínculo 77" xfId="525" hidden="1"/>
    <cellStyle name="Hipervínculo 77" xfId="1522" hidden="1"/>
    <cellStyle name="Hipervínculo 77" xfId="2137" hidden="1"/>
    <cellStyle name="Hipervínculo 77" xfId="2276" hidden="1"/>
    <cellStyle name="Hipervínculo 77" xfId="3046" hidden="1"/>
    <cellStyle name="Hipervínculo 77" xfId="3751" hidden="1"/>
    <cellStyle name="Hipervínculo 77" xfId="4502" hidden="1"/>
    <cellStyle name="Hipervínculo 77" xfId="4702" hidden="1"/>
    <cellStyle name="Hipervínculo 77" xfId="3162" hidden="1"/>
    <cellStyle name="Hipervínculo 77" xfId="5792" hidden="1"/>
    <cellStyle name="Hipervínculo 77" xfId="6529" hidden="1"/>
    <cellStyle name="Hipervínculo 77" xfId="6757" hidden="1"/>
    <cellStyle name="Hipervínculo 77" xfId="7703" hidden="1"/>
    <cellStyle name="Hipervínculo 77" xfId="8418" hidden="1"/>
    <cellStyle name="Hipervínculo 77" xfId="9163" hidden="1"/>
    <cellStyle name="Hipervínculo 77" xfId="9389" hidden="1"/>
    <cellStyle name="Hipervínculo 77" xfId="7959" hidden="1"/>
    <cellStyle name="Hipervínculo 77" xfId="10612" hidden="1"/>
    <cellStyle name="Hipervínculo 77" xfId="11352" hidden="1"/>
    <cellStyle name="Hipervínculo 77" xfId="11572" hidden="1"/>
    <cellStyle name="Hipervínculo 77" xfId="10080" hidden="1"/>
    <cellStyle name="Hipervínculo 77" xfId="12581" hidden="1"/>
    <cellStyle name="Hipervínculo 77" xfId="13158" hidden="1"/>
    <cellStyle name="Hipervínculo 77" xfId="13369" hidden="1"/>
    <cellStyle name="Hipervínculo 77" xfId="11833" hidden="1"/>
    <cellStyle name="Hipervínculo 77" xfId="10606" hidden="1"/>
    <cellStyle name="Hipervínculo 77" xfId="10273" hidden="1"/>
    <cellStyle name="Hipervínculo 77" xfId="8956" hidden="1"/>
    <cellStyle name="Hipervínculo 77" xfId="7878" hidden="1"/>
    <cellStyle name="Hipervínculo 77" xfId="6870" hidden="1"/>
    <cellStyle name="Hipervínculo 77" xfId="6519" hidden="1"/>
    <cellStyle name="Hipervínculo 77" xfId="8620" hidden="1"/>
    <cellStyle name="Hipervínculo 77" xfId="4659" hidden="1"/>
    <cellStyle name="Hipervínculo 77" xfId="3376" hidden="1"/>
    <cellStyle name="Hipervínculo 77" xfId="3135" hidden="1"/>
    <cellStyle name="Hipervínculo 77" xfId="1819" hidden="1"/>
    <cellStyle name="Hipervínculo 77" xfId="724" hidden="1"/>
    <cellStyle name="Hipervínculo 77" xfId="14298" hidden="1"/>
    <cellStyle name="Hipervínculo 77" xfId="14454" hidden="1"/>
    <cellStyle name="Hipervínculo 77" xfId="1341" hidden="1"/>
    <cellStyle name="Hipervínculo 77" xfId="15573" hidden="1"/>
    <cellStyle name="Hipervínculo 77" xfId="16210" hidden="1"/>
    <cellStyle name="Hipervínculo 77" xfId="16383" hidden="1"/>
    <cellStyle name="Hipervínculo 77" xfId="15107" hidden="1"/>
    <cellStyle name="Hipervínculo 77" xfId="17190" hidden="1"/>
    <cellStyle name="Hipervínculo 77" xfId="17764" hidden="1"/>
    <cellStyle name="Hipervínculo 77" xfId="17913" hidden="1"/>
    <cellStyle name="Hipervínculo 77" xfId="16634" hidden="1"/>
    <cellStyle name="Hipervínculo 77" xfId="15582" hidden="1"/>
    <cellStyle name="Hipervínculo 77" xfId="15281" hidden="1"/>
    <cellStyle name="Hipervínculo 77" xfId="14120" hidden="1"/>
    <cellStyle name="Hipervínculo 77" xfId="12381" hidden="1"/>
    <cellStyle name="Hipervínculo 77" xfId="10426" hidden="1"/>
    <cellStyle name="Hipervínculo 77" xfId="10100" hidden="1"/>
    <cellStyle name="Hipervínculo 77" xfId="13774" hidden="1"/>
    <cellStyle name="Hipervínculo 77" xfId="7255" hidden="1"/>
    <cellStyle name="Hipervínculo 77" xfId="5309" hidden="1"/>
    <cellStyle name="Hipervínculo 77" xfId="4968" hidden="1"/>
    <cellStyle name="Hipervínculo 77" xfId="2484" hidden="1"/>
    <cellStyle name="Hipervínculo 77" xfId="959" hidden="1"/>
    <cellStyle name="Hipervínculo 77" xfId="11012" hidden="1"/>
    <cellStyle name="Hipervínculo 77" xfId="13867" hidden="1"/>
    <cellStyle name="Hipervínculo 77" xfId="2052" hidden="1"/>
    <cellStyle name="Hipervínculo 77" xfId="19176" hidden="1"/>
    <cellStyle name="Hipervínculo 77" xfId="19623" hidden="1"/>
    <cellStyle name="Hipervínculo 77" xfId="19713" hidden="1"/>
    <cellStyle name="Hipervínculo 77" xfId="18877" hidden="1"/>
    <cellStyle name="Hipervínculo 77" xfId="20308" hidden="1"/>
    <cellStyle name="Hipervínculo 77" xfId="20730" hidden="1"/>
    <cellStyle name="Hipervínculo 77" xfId="20820" hidden="1"/>
    <cellStyle name="Hipervínculo 77" xfId="19872" hidden="1"/>
    <cellStyle name="Hipervínculo 77" xfId="19185" hidden="1"/>
    <cellStyle name="Hipervínculo 77" xfId="18971" hidden="1"/>
    <cellStyle name="Hipervínculo 77" xfId="17618" hidden="1"/>
    <cellStyle name="Hipervínculo 77" xfId="16492" hidden="1"/>
    <cellStyle name="Hipervínculo 77" xfId="14763" hidden="1"/>
    <cellStyle name="Hipervínculo 77" xfId="14343" hidden="1"/>
    <cellStyle name="Hipervínculo 77" xfId="17370" hidden="1"/>
    <cellStyle name="Hipervínculo 77" xfId="11164" hidden="1"/>
    <cellStyle name="Hipervínculo 77" xfId="8205" hidden="1"/>
    <cellStyle name="Hipervínculo 77" xfId="8065" hidden="1"/>
    <cellStyle name="Hipervínculo 77" xfId="3643" hidden="1"/>
    <cellStyle name="Hipervínculo 77" xfId="1233" hidden="1"/>
    <cellStyle name="Hipervínculo 77" xfId="15935" hidden="1"/>
    <cellStyle name="Hipervínculo 77" xfId="18324" hidden="1"/>
    <cellStyle name="Hipervínculo 77" xfId="2936" hidden="1"/>
    <cellStyle name="Hipervínculo 77" xfId="21576" hidden="1"/>
    <cellStyle name="Hipervínculo 77" xfId="21998" hidden="1"/>
    <cellStyle name="Hipervínculo 77" xfId="22088" hidden="1"/>
    <cellStyle name="Hipervínculo 77" xfId="21411" hidden="1"/>
    <cellStyle name="Hipervínculo 77" xfId="22500" hidden="1"/>
    <cellStyle name="Hipervínculo 77" xfId="22922" hidden="1"/>
    <cellStyle name="Hipervínculo 77" xfId="23012"/>
    <cellStyle name="Hipervínculo 78" xfId="527" hidden="1"/>
    <cellStyle name="Hipervínculo 78" xfId="1523" hidden="1"/>
    <cellStyle name="Hipervínculo 78" xfId="2138" hidden="1"/>
    <cellStyle name="Hipervínculo 78" xfId="2274" hidden="1"/>
    <cellStyle name="Hipervínculo 78" xfId="3048" hidden="1"/>
    <cellStyle name="Hipervínculo 78" xfId="3753" hidden="1"/>
    <cellStyle name="Hipervínculo 78" xfId="4503" hidden="1"/>
    <cellStyle name="Hipervínculo 78" xfId="4700" hidden="1"/>
    <cellStyle name="Hipervínculo 78" xfId="3160" hidden="1"/>
    <cellStyle name="Hipervínculo 78" xfId="5794" hidden="1"/>
    <cellStyle name="Hipervínculo 78" xfId="6530" hidden="1"/>
    <cellStyle name="Hipervínculo 78" xfId="6754" hidden="1"/>
    <cellStyle name="Hipervínculo 78" xfId="7705" hidden="1"/>
    <cellStyle name="Hipervínculo 78" xfId="8420" hidden="1"/>
    <cellStyle name="Hipervínculo 78" xfId="9164" hidden="1"/>
    <cellStyle name="Hipervínculo 78" xfId="9386" hidden="1"/>
    <cellStyle name="Hipervínculo 78" xfId="7955" hidden="1"/>
    <cellStyle name="Hipervínculo 78" xfId="10614" hidden="1"/>
    <cellStyle name="Hipervínculo 78" xfId="11353" hidden="1"/>
    <cellStyle name="Hipervínculo 78" xfId="11571" hidden="1"/>
    <cellStyle name="Hipervínculo 78" xfId="10078" hidden="1"/>
    <cellStyle name="Hipervínculo 78" xfId="12582" hidden="1"/>
    <cellStyle name="Hipervínculo 78" xfId="13159" hidden="1"/>
    <cellStyle name="Hipervínculo 78" xfId="13367" hidden="1"/>
    <cellStyle name="Hipervínculo 78" xfId="11829" hidden="1"/>
    <cellStyle name="Hipervínculo 78" xfId="10597" hidden="1"/>
    <cellStyle name="Hipervínculo 78" xfId="10275" hidden="1"/>
    <cellStyle name="Hipervínculo 78" xfId="8951" hidden="1"/>
    <cellStyle name="Hipervínculo 78" xfId="7876" hidden="1"/>
    <cellStyle name="Hipervínculo 78" xfId="6868" hidden="1"/>
    <cellStyle name="Hipervínculo 78" xfId="6522" hidden="1"/>
    <cellStyle name="Hipervínculo 78" xfId="8626" hidden="1"/>
    <cellStyle name="Hipervínculo 78" xfId="4657" hidden="1"/>
    <cellStyle name="Hipervínculo 78" xfId="3375" hidden="1"/>
    <cellStyle name="Hipervínculo 78" xfId="3137" hidden="1"/>
    <cellStyle name="Hipervínculo 78" xfId="1815" hidden="1"/>
    <cellStyle name="Hipervínculo 78" xfId="723" hidden="1"/>
    <cellStyle name="Hipervínculo 78" xfId="14299" hidden="1"/>
    <cellStyle name="Hipervínculo 78" xfId="14452" hidden="1"/>
    <cellStyle name="Hipervínculo 78" xfId="1343" hidden="1"/>
    <cellStyle name="Hipervínculo 78" xfId="15575" hidden="1"/>
    <cellStyle name="Hipervínculo 78" xfId="16211" hidden="1"/>
    <cellStyle name="Hipervínculo 78" xfId="16381" hidden="1"/>
    <cellStyle name="Hipervínculo 78" xfId="15105" hidden="1"/>
    <cellStyle name="Hipervínculo 78" xfId="17192" hidden="1"/>
    <cellStyle name="Hipervínculo 78" xfId="17765" hidden="1"/>
    <cellStyle name="Hipervínculo 78" xfId="17912" hidden="1"/>
    <cellStyle name="Hipervínculo 78" xfId="16630" hidden="1"/>
    <cellStyle name="Hipervínculo 78" xfId="15580" hidden="1"/>
    <cellStyle name="Hipervínculo 78" xfId="15283" hidden="1"/>
    <cellStyle name="Hipervínculo 78" xfId="14117" hidden="1"/>
    <cellStyle name="Hipervínculo 78" xfId="12380" hidden="1"/>
    <cellStyle name="Hipervínculo 78" xfId="10425" hidden="1"/>
    <cellStyle name="Hipervínculo 78" xfId="10103" hidden="1"/>
    <cellStyle name="Hipervínculo 78" xfId="13778" hidden="1"/>
    <cellStyle name="Hipervínculo 78" xfId="7248" hidden="1"/>
    <cellStyle name="Hipervínculo 78" xfId="5308" hidden="1"/>
    <cellStyle name="Hipervínculo 78" xfId="4972" hidden="1"/>
    <cellStyle name="Hipervínculo 78" xfId="2480" hidden="1"/>
    <cellStyle name="Hipervínculo 78" xfId="957" hidden="1"/>
    <cellStyle name="Hipervínculo 78" xfId="11008" hidden="1"/>
    <cellStyle name="Hipervínculo 78" xfId="13566" hidden="1"/>
    <cellStyle name="Hipervínculo 78" xfId="2057" hidden="1"/>
    <cellStyle name="Hipervínculo 78" xfId="19178" hidden="1"/>
    <cellStyle name="Hipervínculo 78" xfId="19624" hidden="1"/>
    <cellStyle name="Hipervínculo 78" xfId="19712" hidden="1"/>
    <cellStyle name="Hipervínculo 78" xfId="18876" hidden="1"/>
    <cellStyle name="Hipervínculo 78" xfId="20309" hidden="1"/>
    <cellStyle name="Hipervínculo 78" xfId="20731" hidden="1"/>
    <cellStyle name="Hipervínculo 78" xfId="20819" hidden="1"/>
    <cellStyle name="Hipervínculo 78" xfId="19869" hidden="1"/>
    <cellStyle name="Hipervínculo 78" xfId="19183" hidden="1"/>
    <cellStyle name="Hipervínculo 78" xfId="18972" hidden="1"/>
    <cellStyle name="Hipervínculo 78" xfId="17615" hidden="1"/>
    <cellStyle name="Hipervínculo 78" xfId="16490" hidden="1"/>
    <cellStyle name="Hipervínculo 78" xfId="14760" hidden="1"/>
    <cellStyle name="Hipervínculo 78" xfId="14347" hidden="1"/>
    <cellStyle name="Hipervínculo 78" xfId="17374" hidden="1"/>
    <cellStyle name="Hipervínculo 78" xfId="11150" hidden="1"/>
    <cellStyle name="Hipervínculo 78" xfId="8204" hidden="1"/>
    <cellStyle name="Hipervínculo 78" xfId="8068" hidden="1"/>
    <cellStyle name="Hipervínculo 78" xfId="3636" hidden="1"/>
    <cellStyle name="Hipervínculo 78" xfId="1232" hidden="1"/>
    <cellStyle name="Hipervínculo 78" xfId="15930" hidden="1"/>
    <cellStyle name="Hipervínculo 78" xfId="18059" hidden="1"/>
    <cellStyle name="Hipervínculo 78" xfId="2938" hidden="1"/>
    <cellStyle name="Hipervínculo 78" xfId="21577" hidden="1"/>
    <cellStyle name="Hipervínculo 78" xfId="21999" hidden="1"/>
    <cellStyle name="Hipervínculo 78" xfId="22087" hidden="1"/>
    <cellStyle name="Hipervínculo 78" xfId="21410" hidden="1"/>
    <cellStyle name="Hipervínculo 78" xfId="22501" hidden="1"/>
    <cellStyle name="Hipervínculo 78" xfId="22923" hidden="1"/>
    <cellStyle name="Hipervínculo 78" xfId="23011"/>
    <cellStyle name="Hipervínculo 79" xfId="529" hidden="1"/>
    <cellStyle name="Hipervínculo 79" xfId="1524" hidden="1"/>
    <cellStyle name="Hipervínculo 79" xfId="2139" hidden="1"/>
    <cellStyle name="Hipervínculo 79" xfId="2272" hidden="1"/>
    <cellStyle name="Hipervínculo 79" xfId="3049" hidden="1"/>
    <cellStyle name="Hipervínculo 79" xfId="3754" hidden="1"/>
    <cellStyle name="Hipervínculo 79" xfId="4504" hidden="1"/>
    <cellStyle name="Hipervínculo 79" xfId="4697" hidden="1"/>
    <cellStyle name="Hipervínculo 79" xfId="3158" hidden="1"/>
    <cellStyle name="Hipervínculo 79" xfId="5795" hidden="1"/>
    <cellStyle name="Hipervínculo 79" xfId="6531" hidden="1"/>
    <cellStyle name="Hipervínculo 79" xfId="6752" hidden="1"/>
    <cellStyle name="Hipervínculo 79" xfId="7706" hidden="1"/>
    <cellStyle name="Hipervínculo 79" xfId="8421" hidden="1"/>
    <cellStyle name="Hipervínculo 79" xfId="9165" hidden="1"/>
    <cellStyle name="Hipervínculo 79" xfId="9383" hidden="1"/>
    <cellStyle name="Hipervínculo 79" xfId="7952" hidden="1"/>
    <cellStyle name="Hipervínculo 79" xfId="10615" hidden="1"/>
    <cellStyle name="Hipervínculo 79" xfId="11354" hidden="1"/>
    <cellStyle name="Hipervínculo 79" xfId="11569" hidden="1"/>
    <cellStyle name="Hipervínculo 79" xfId="10076" hidden="1"/>
    <cellStyle name="Hipervínculo 79" xfId="12583" hidden="1"/>
    <cellStyle name="Hipervínculo 79" xfId="13160" hidden="1"/>
    <cellStyle name="Hipervínculo 79" xfId="13365" hidden="1"/>
    <cellStyle name="Hipervínculo 79" xfId="11827" hidden="1"/>
    <cellStyle name="Hipervínculo 79" xfId="10596" hidden="1"/>
    <cellStyle name="Hipervínculo 79" xfId="10277" hidden="1"/>
    <cellStyle name="Hipervínculo 79" xfId="8949" hidden="1"/>
    <cellStyle name="Hipervínculo 79" xfId="7874" hidden="1"/>
    <cellStyle name="Hipervínculo 79" xfId="6867" hidden="1"/>
    <cellStyle name="Hipervínculo 79" xfId="6525" hidden="1"/>
    <cellStyle name="Hipervínculo 79" xfId="8631" hidden="1"/>
    <cellStyle name="Hipervínculo 79" xfId="4656" hidden="1"/>
    <cellStyle name="Hipervínculo 79" xfId="3374" hidden="1"/>
    <cellStyle name="Hipervínculo 79" xfId="3138" hidden="1"/>
    <cellStyle name="Hipervínculo 79" xfId="1813" hidden="1"/>
    <cellStyle name="Hipervínculo 79" xfId="722" hidden="1"/>
    <cellStyle name="Hipervínculo 79" xfId="14300" hidden="1"/>
    <cellStyle name="Hipervínculo 79" xfId="14450" hidden="1"/>
    <cellStyle name="Hipervínculo 79" xfId="1360" hidden="1"/>
    <cellStyle name="Hipervínculo 79" xfId="15576" hidden="1"/>
    <cellStyle name="Hipervínculo 79" xfId="16212" hidden="1"/>
    <cellStyle name="Hipervínculo 79" xfId="16380" hidden="1"/>
    <cellStyle name="Hipervínculo 79" xfId="15103" hidden="1"/>
    <cellStyle name="Hipervínculo 79" xfId="17193" hidden="1"/>
    <cellStyle name="Hipervínculo 79" xfId="17766" hidden="1"/>
    <cellStyle name="Hipervínculo 79" xfId="17910" hidden="1"/>
    <cellStyle name="Hipervínculo 79" xfId="16628" hidden="1"/>
    <cellStyle name="Hipervínculo 79" xfId="15578" hidden="1"/>
    <cellStyle name="Hipervínculo 79" xfId="15285" hidden="1"/>
    <cellStyle name="Hipervínculo 79" xfId="14115" hidden="1"/>
    <cellStyle name="Hipervínculo 79" xfId="12379" hidden="1"/>
    <cellStyle name="Hipervínculo 79" xfId="10422" hidden="1"/>
    <cellStyle name="Hipervínculo 79" xfId="10106" hidden="1"/>
    <cellStyle name="Hipervínculo 79" xfId="13783" hidden="1"/>
    <cellStyle name="Hipervínculo 79" xfId="7244" hidden="1"/>
    <cellStyle name="Hipervínculo 79" xfId="5307" hidden="1"/>
    <cellStyle name="Hipervínculo 79" xfId="4976" hidden="1"/>
    <cellStyle name="Hipervínculo 79" xfId="2478" hidden="1"/>
    <cellStyle name="Hipervínculo 79" xfId="956" hidden="1"/>
    <cellStyle name="Hipervínculo 79" xfId="11108" hidden="1"/>
    <cellStyle name="Hipervínculo 79" xfId="12297" hidden="1"/>
    <cellStyle name="Hipervínculo 79" xfId="2061" hidden="1"/>
    <cellStyle name="Hipervínculo 79" xfId="19179" hidden="1"/>
    <cellStyle name="Hipervínculo 79" xfId="19625" hidden="1"/>
    <cellStyle name="Hipervínculo 79" xfId="19711" hidden="1"/>
    <cellStyle name="Hipervínculo 79" xfId="18875" hidden="1"/>
    <cellStyle name="Hipervínculo 79" xfId="20310" hidden="1"/>
    <cellStyle name="Hipervínculo 79" xfId="20732" hidden="1"/>
    <cellStyle name="Hipervínculo 79" xfId="20818" hidden="1"/>
    <cellStyle name="Hipervínculo 79" xfId="19867" hidden="1"/>
    <cellStyle name="Hipervínculo 79" xfId="19181" hidden="1"/>
    <cellStyle name="Hipervínculo 79" xfId="18973" hidden="1"/>
    <cellStyle name="Hipervínculo 79" xfId="17613" hidden="1"/>
    <cellStyle name="Hipervínculo 79" xfId="16488" hidden="1"/>
    <cellStyle name="Hipervínculo 79" xfId="14754" hidden="1"/>
    <cellStyle name="Hipervínculo 79" xfId="14350" hidden="1"/>
    <cellStyle name="Hipervínculo 79" xfId="17377" hidden="1"/>
    <cellStyle name="Hipervínculo 79" xfId="11144" hidden="1"/>
    <cellStyle name="Hipervínculo 79" xfId="8203" hidden="1"/>
    <cellStyle name="Hipervínculo 79" xfId="8069" hidden="1"/>
    <cellStyle name="Hipervínculo 79" xfId="3632" hidden="1"/>
    <cellStyle name="Hipervínculo 79" xfId="1231" hidden="1"/>
    <cellStyle name="Hipervínculo 79" xfId="16009" hidden="1"/>
    <cellStyle name="Hipervínculo 79" xfId="17049" hidden="1"/>
    <cellStyle name="Hipervínculo 79" xfId="2947" hidden="1"/>
    <cellStyle name="Hipervínculo 79" xfId="21578" hidden="1"/>
    <cellStyle name="Hipervínculo 79" xfId="22000" hidden="1"/>
    <cellStyle name="Hipervínculo 79" xfId="22086" hidden="1"/>
    <cellStyle name="Hipervínculo 79" xfId="21409" hidden="1"/>
    <cellStyle name="Hipervínculo 79" xfId="22502" hidden="1"/>
    <cellStyle name="Hipervínculo 79" xfId="22924" hidden="1"/>
    <cellStyle name="Hipervínculo 79" xfId="23010"/>
    <cellStyle name="Hipervínculo 8" xfId="455" hidden="1"/>
    <cellStyle name="Hipervínculo 8" xfId="1468" hidden="1"/>
    <cellStyle name="Hipervínculo 8" xfId="2125" hidden="1"/>
    <cellStyle name="Hipervínculo 8" xfId="2349" hidden="1"/>
    <cellStyle name="Hipervínculo 8" xfId="3006" hidden="1"/>
    <cellStyle name="Hipervínculo 8" xfId="3689" hidden="1"/>
    <cellStyle name="Hipervínculo 8" xfId="4490" hidden="1"/>
    <cellStyle name="Hipervínculo 8" xfId="4785" hidden="1"/>
    <cellStyle name="Hipervínculo 8" xfId="3245" hidden="1"/>
    <cellStyle name="Hipervínculo 8" xfId="5729" hidden="1"/>
    <cellStyle name="Hipervínculo 8" xfId="6514" hidden="1"/>
    <cellStyle name="Hipervínculo 8" xfId="6842" hidden="1"/>
    <cellStyle name="Hipervínculo 8" xfId="7660" hidden="1"/>
    <cellStyle name="Hipervínculo 8" xfId="8357" hidden="1"/>
    <cellStyle name="Hipervínculo 8" xfId="9150" hidden="1"/>
    <cellStyle name="Hipervínculo 8" xfId="9475" hidden="1"/>
    <cellStyle name="Hipervínculo 8" xfId="8037" hidden="1"/>
    <cellStyle name="Hipervínculo 8" xfId="10548" hidden="1"/>
    <cellStyle name="Hipervínculo 8" xfId="11337" hidden="1"/>
    <cellStyle name="Hipervínculo 8" xfId="11632" hidden="1"/>
    <cellStyle name="Hipervínculo 8" xfId="10150" hidden="1"/>
    <cellStyle name="Hipervínculo 8" xfId="12531" hidden="1"/>
    <cellStyle name="Hipervínculo 8" xfId="13147" hidden="1"/>
    <cellStyle name="Hipervínculo 8" xfId="13448" hidden="1"/>
    <cellStyle name="Hipervínculo 8" xfId="11952" hidden="1"/>
    <cellStyle name="Hipervínculo 8" xfId="10646" hidden="1"/>
    <cellStyle name="Hipervínculo 8" xfId="10202" hidden="1"/>
    <cellStyle name="Hipervínculo 8" xfId="9042" hidden="1"/>
    <cellStyle name="Hipervínculo 8" xfId="7958" hidden="1"/>
    <cellStyle name="Hipervínculo 8" xfId="6888" hidden="1"/>
    <cellStyle name="Hipervínculo 8" xfId="6331" hidden="1"/>
    <cellStyle name="Hipervínculo 8" xfId="8383" hidden="1"/>
    <cellStyle name="Hipervínculo 8" xfId="4733" hidden="1"/>
    <cellStyle name="Hipervínculo 8" xfId="3386" hidden="1"/>
    <cellStyle name="Hipervínculo 8" xfId="3025" hidden="1"/>
    <cellStyle name="Hipervínculo 8" xfId="1906" hidden="1"/>
    <cellStyle name="Hipervínculo 8" xfId="784" hidden="1"/>
    <cellStyle name="Hipervínculo 8" xfId="14288" hidden="1"/>
    <cellStyle name="Hipervínculo 8" xfId="14516" hidden="1"/>
    <cellStyle name="Hipervínculo 8" xfId="1257" hidden="1"/>
    <cellStyle name="Hipervínculo 8" xfId="15510" hidden="1"/>
    <cellStyle name="Hipervínculo 8" xfId="16197" hidden="1"/>
    <cellStyle name="Hipervínculo 8" xfId="16435" hidden="1"/>
    <cellStyle name="Hipervínculo 8" xfId="15167" hidden="1"/>
    <cellStyle name="Hipervínculo 8" xfId="17141" hidden="1"/>
    <cellStyle name="Hipervínculo 8" xfId="17757" hidden="1"/>
    <cellStyle name="Hipervínculo 8" xfId="17977" hidden="1"/>
    <cellStyle name="Hipervínculo 8" xfId="16758" hidden="1"/>
    <cellStyle name="Hipervínculo 8" xfId="15633" hidden="1"/>
    <cellStyle name="Hipervínculo 8" xfId="15219" hidden="1"/>
    <cellStyle name="Hipervínculo 8" xfId="14203" hidden="1"/>
    <cellStyle name="Hipervínculo 8" xfId="12448" hidden="1"/>
    <cellStyle name="Hipervínculo 8" xfId="10454" hidden="1"/>
    <cellStyle name="Hipervínculo 8" xfId="9931" hidden="1"/>
    <cellStyle name="Hipervínculo 8" xfId="13611" hidden="1"/>
    <cellStyle name="Hipervínculo 8" xfId="7464" hidden="1"/>
    <cellStyle name="Hipervínculo 8" xfId="5321" hidden="1"/>
    <cellStyle name="Hipervínculo 8" xfId="4848" hidden="1"/>
    <cellStyle name="Hipervínculo 8" xfId="2678" hidden="1"/>
    <cellStyle name="Hipervínculo 8" xfId="1015" hidden="1"/>
    <cellStyle name="Hipervínculo 8" xfId="11152" hidden="1"/>
    <cellStyle name="Hipervínculo 8" xfId="18410" hidden="1"/>
    <cellStyle name="Hipervínculo 8" xfId="1817" hidden="1"/>
    <cellStyle name="Hipervínculo 8" xfId="19116" hidden="1"/>
    <cellStyle name="Hipervínculo 8" xfId="19616" hidden="1"/>
    <cellStyle name="Hipervínculo 8" xfId="19743" hidden="1"/>
    <cellStyle name="Hipervínculo 8" xfId="18909" hidden="1"/>
    <cellStyle name="Hipervínculo 8" xfId="20264" hidden="1"/>
    <cellStyle name="Hipervínculo 8" xfId="20723" hidden="1"/>
    <cellStyle name="Hipervínculo 8" xfId="20850" hidden="1"/>
    <cellStyle name="Hipervínculo 8" xfId="19982" hidden="1"/>
    <cellStyle name="Hipervínculo 8" xfId="19232" hidden="1"/>
    <cellStyle name="Hipervínculo 8" xfId="18941" hidden="1"/>
    <cellStyle name="Hipervínculo 8" xfId="17695" hidden="1"/>
    <cellStyle name="Hipervínculo 8" xfId="16779" hidden="1"/>
    <cellStyle name="Hipervínculo 8" xfId="14820" hidden="1"/>
    <cellStyle name="Hipervínculo 8" xfId="14022" hidden="1"/>
    <cellStyle name="Hipervínculo 8" xfId="17215" hidden="1"/>
    <cellStyle name="Hipervínculo 8" xfId="11455" hidden="1"/>
    <cellStyle name="Hipervínculo 8" xfId="8230" hidden="1"/>
    <cellStyle name="Hipervínculo 8" xfId="7839" hidden="1"/>
    <cellStyle name="Hipervínculo 8" xfId="4095" hidden="1"/>
    <cellStyle name="Hipervínculo 8" xfId="1314" hidden="1"/>
    <cellStyle name="Hipervínculo 8" xfId="16047" hidden="1"/>
    <cellStyle name="Hipervínculo 8" xfId="21134" hidden="1"/>
    <cellStyle name="Hipervínculo 8" xfId="2671" hidden="1"/>
    <cellStyle name="Hipervínculo 8" xfId="21532" hidden="1"/>
    <cellStyle name="Hipervínculo 8" xfId="21991" hidden="1"/>
    <cellStyle name="Hipervínculo 8" xfId="22118" hidden="1"/>
    <cellStyle name="Hipervínculo 8" xfId="21438" hidden="1"/>
    <cellStyle name="Hipervínculo 8" xfId="22456" hidden="1"/>
    <cellStyle name="Hipervínculo 8" xfId="22915" hidden="1"/>
    <cellStyle name="Hipervínculo 8" xfId="23042"/>
    <cellStyle name="Hipervínculo 80" xfId="531" hidden="1"/>
    <cellStyle name="Hipervínculo 80" xfId="1525" hidden="1"/>
    <cellStyle name="Hipervínculo 80" xfId="2140" hidden="1"/>
    <cellStyle name="Hipervínculo 80" xfId="2270" hidden="1"/>
    <cellStyle name="Hipervínculo 80" xfId="3050" hidden="1"/>
    <cellStyle name="Hipervínculo 80" xfId="3755" hidden="1"/>
    <cellStyle name="Hipervínculo 80" xfId="4505" hidden="1"/>
    <cellStyle name="Hipervínculo 80" xfId="4693" hidden="1"/>
    <cellStyle name="Hipervínculo 80" xfId="3156" hidden="1"/>
    <cellStyle name="Hipervínculo 80" xfId="5796" hidden="1"/>
    <cellStyle name="Hipervínculo 80" xfId="6532" hidden="1"/>
    <cellStyle name="Hipervínculo 80" xfId="6748" hidden="1"/>
    <cellStyle name="Hipervínculo 80" xfId="7707" hidden="1"/>
    <cellStyle name="Hipervínculo 80" xfId="8422" hidden="1"/>
    <cellStyle name="Hipervínculo 80" xfId="9166" hidden="1"/>
    <cellStyle name="Hipervínculo 80" xfId="9380" hidden="1"/>
    <cellStyle name="Hipervínculo 80" xfId="7950" hidden="1"/>
    <cellStyle name="Hipervínculo 80" xfId="10616" hidden="1"/>
    <cellStyle name="Hipervínculo 80" xfId="11355" hidden="1"/>
    <cellStyle name="Hipervínculo 80" xfId="11566" hidden="1"/>
    <cellStyle name="Hipervínculo 80" xfId="10072" hidden="1"/>
    <cellStyle name="Hipervínculo 80" xfId="12584" hidden="1"/>
    <cellStyle name="Hipervínculo 80" xfId="13161" hidden="1"/>
    <cellStyle name="Hipervínculo 80" xfId="13362" hidden="1"/>
    <cellStyle name="Hipervínculo 80" xfId="11825" hidden="1"/>
    <cellStyle name="Hipervínculo 80" xfId="10593" hidden="1"/>
    <cellStyle name="Hipervínculo 80" xfId="10279" hidden="1"/>
    <cellStyle name="Hipervínculo 80" xfId="8946" hidden="1"/>
    <cellStyle name="Hipervínculo 80" xfId="7872" hidden="1"/>
    <cellStyle name="Hipervínculo 80" xfId="6866" hidden="1"/>
    <cellStyle name="Hipervínculo 80" xfId="6537" hidden="1"/>
    <cellStyle name="Hipervínculo 80" xfId="8637" hidden="1"/>
    <cellStyle name="Hipervínculo 80" xfId="4654" hidden="1"/>
    <cellStyle name="Hipervínculo 80" xfId="3373" hidden="1"/>
    <cellStyle name="Hipervínculo 80" xfId="3141" hidden="1"/>
    <cellStyle name="Hipervínculo 80" xfId="1810" hidden="1"/>
    <cellStyle name="Hipervínculo 80" xfId="721" hidden="1"/>
    <cellStyle name="Hipervínculo 80" xfId="14301" hidden="1"/>
    <cellStyle name="Hipervínculo 80" xfId="14447" hidden="1"/>
    <cellStyle name="Hipervínculo 80" xfId="1364" hidden="1"/>
    <cellStyle name="Hipervínculo 80" xfId="15577" hidden="1"/>
    <cellStyle name="Hipervínculo 80" xfId="16213" hidden="1"/>
    <cellStyle name="Hipervínculo 80" xfId="16379" hidden="1"/>
    <cellStyle name="Hipervínculo 80" xfId="15100" hidden="1"/>
    <cellStyle name="Hipervínculo 80" xfId="17194" hidden="1"/>
    <cellStyle name="Hipervínculo 80" xfId="17767" hidden="1"/>
    <cellStyle name="Hipervínculo 80" xfId="17908" hidden="1"/>
    <cellStyle name="Hipervínculo 80" xfId="16626" hidden="1"/>
    <cellStyle name="Hipervínculo 80" xfId="15574" hidden="1"/>
    <cellStyle name="Hipervínculo 80" xfId="15288" hidden="1"/>
    <cellStyle name="Hipervínculo 80" xfId="14111" hidden="1"/>
    <cellStyle name="Hipervínculo 80" xfId="12378" hidden="1"/>
    <cellStyle name="Hipervínculo 80" xfId="10421" hidden="1"/>
    <cellStyle name="Hipervínculo 80" xfId="10110" hidden="1"/>
    <cellStyle name="Hipervínculo 80" xfId="13787" hidden="1"/>
    <cellStyle name="Hipervínculo 80" xfId="7239" hidden="1"/>
    <cellStyle name="Hipervínculo 80" xfId="5306" hidden="1"/>
    <cellStyle name="Hipervínculo 80" xfId="4983" hidden="1"/>
    <cellStyle name="Hipervínculo 80" xfId="2472" hidden="1"/>
    <cellStyle name="Hipervínculo 80" xfId="955" hidden="1"/>
    <cellStyle name="Hipervínculo 80" xfId="13266" hidden="1"/>
    <cellStyle name="Hipervínculo 80" xfId="12296" hidden="1"/>
    <cellStyle name="Hipervínculo 80" xfId="2065" hidden="1"/>
    <cellStyle name="Hipervínculo 80" xfId="19180" hidden="1"/>
    <cellStyle name="Hipervínculo 80" xfId="19626" hidden="1"/>
    <cellStyle name="Hipervínculo 80" xfId="19710" hidden="1"/>
    <cellStyle name="Hipervínculo 80" xfId="18874" hidden="1"/>
    <cellStyle name="Hipervínculo 80" xfId="20311" hidden="1"/>
    <cellStyle name="Hipervínculo 80" xfId="20733" hidden="1"/>
    <cellStyle name="Hipervínculo 80" xfId="20817" hidden="1"/>
    <cellStyle name="Hipervínculo 80" xfId="19865" hidden="1"/>
    <cellStyle name="Hipervínculo 80" xfId="19177" hidden="1"/>
    <cellStyle name="Hipervínculo 80" xfId="18974" hidden="1"/>
    <cellStyle name="Hipervínculo 80" xfId="17610" hidden="1"/>
    <cellStyle name="Hipervínculo 80" xfId="16487" hidden="1"/>
    <cellStyle name="Hipervínculo 80" xfId="14748" hidden="1"/>
    <cellStyle name="Hipervínculo 80" xfId="14355" hidden="1"/>
    <cellStyle name="Hipervínculo 80" xfId="17381" hidden="1"/>
    <cellStyle name="Hipervínculo 80" xfId="11137" hidden="1"/>
    <cellStyle name="Hipervínculo 80" xfId="8202" hidden="1"/>
    <cellStyle name="Hipervínculo 80" xfId="8075" hidden="1"/>
    <cellStyle name="Hipervínculo 80" xfId="3625" hidden="1"/>
    <cellStyle name="Hipervínculo 80" xfId="1230" hidden="1"/>
    <cellStyle name="Hipervínculo 80" xfId="17837" hidden="1"/>
    <cellStyle name="Hipervínculo 80" xfId="17048" hidden="1"/>
    <cellStyle name="Hipervínculo 80" xfId="2948" hidden="1"/>
    <cellStyle name="Hipervínculo 80" xfId="21579" hidden="1"/>
    <cellStyle name="Hipervínculo 80" xfId="22001" hidden="1"/>
    <cellStyle name="Hipervínculo 80" xfId="22085" hidden="1"/>
    <cellStyle name="Hipervínculo 80" xfId="21408" hidden="1"/>
    <cellStyle name="Hipervínculo 80" xfId="22503" hidden="1"/>
    <cellStyle name="Hipervínculo 80" xfId="22925" hidden="1"/>
    <cellStyle name="Hipervínculo 80" xfId="23009"/>
    <cellStyle name="Hipervínculo 81" xfId="533" hidden="1"/>
    <cellStyle name="Hipervínculo 81" xfId="1526" hidden="1"/>
    <cellStyle name="Hipervínculo 81" xfId="2141" hidden="1"/>
    <cellStyle name="Hipervínculo 81" xfId="2268" hidden="1"/>
    <cellStyle name="Hipervínculo 81" xfId="3051" hidden="1"/>
    <cellStyle name="Hipervínculo 81" xfId="3757" hidden="1"/>
    <cellStyle name="Hipervínculo 81" xfId="4506" hidden="1"/>
    <cellStyle name="Hipervínculo 81" xfId="4691" hidden="1"/>
    <cellStyle name="Hipervínculo 81" xfId="3154" hidden="1"/>
    <cellStyle name="Hipervínculo 81" xfId="5798" hidden="1"/>
    <cellStyle name="Hipervínculo 81" xfId="6534" hidden="1"/>
    <cellStyle name="Hipervínculo 81" xfId="6746" hidden="1"/>
    <cellStyle name="Hipervínculo 81" xfId="7709" hidden="1"/>
    <cellStyle name="Hipervínculo 81" xfId="8424" hidden="1"/>
    <cellStyle name="Hipervínculo 81" xfId="9168" hidden="1"/>
    <cellStyle name="Hipervínculo 81" xfId="9377" hidden="1"/>
    <cellStyle name="Hipervínculo 81" xfId="7947" hidden="1"/>
    <cellStyle name="Hipervínculo 81" xfId="10618" hidden="1"/>
    <cellStyle name="Hipervínculo 81" xfId="11357" hidden="1"/>
    <cellStyle name="Hipervínculo 81" xfId="11565" hidden="1"/>
    <cellStyle name="Hipervínculo 81" xfId="10070" hidden="1"/>
    <cellStyle name="Hipervínculo 81" xfId="12585" hidden="1"/>
    <cellStyle name="Hipervínculo 81" xfId="13162" hidden="1"/>
    <cellStyle name="Hipervínculo 81" xfId="13360" hidden="1"/>
    <cellStyle name="Hipervínculo 81" xfId="11822" hidden="1"/>
    <cellStyle name="Hipervínculo 81" xfId="10589" hidden="1"/>
    <cellStyle name="Hipervínculo 81" xfId="10281" hidden="1"/>
    <cellStyle name="Hipervínculo 81" xfId="8943" hidden="1"/>
    <cellStyle name="Hipervínculo 81" xfId="7870" hidden="1"/>
    <cellStyle name="Hipervínculo 81" xfId="6863" hidden="1"/>
    <cellStyle name="Hipervínculo 81" xfId="6555" hidden="1"/>
    <cellStyle name="Hipervínculo 81" xfId="8642" hidden="1"/>
    <cellStyle name="Hipervínculo 81" xfId="4652" hidden="1"/>
    <cellStyle name="Hipervínculo 81" xfId="3371" hidden="1"/>
    <cellStyle name="Hipervínculo 81" xfId="3144" hidden="1"/>
    <cellStyle name="Hipervínculo 81" xfId="1807" hidden="1"/>
    <cellStyle name="Hipervínculo 81" xfId="719" hidden="1"/>
    <cellStyle name="Hipervínculo 81" xfId="14302" hidden="1"/>
    <cellStyle name="Hipervínculo 81" xfId="14445" hidden="1"/>
    <cellStyle name="Hipervínculo 81" xfId="1367" hidden="1"/>
    <cellStyle name="Hipervínculo 81" xfId="15579" hidden="1"/>
    <cellStyle name="Hipervínculo 81" xfId="16215" hidden="1"/>
    <cellStyle name="Hipervínculo 81" xfId="16378" hidden="1"/>
    <cellStyle name="Hipervínculo 81" xfId="15098" hidden="1"/>
    <cellStyle name="Hipervínculo 81" xfId="17195" hidden="1"/>
    <cellStyle name="Hipervínculo 81" xfId="17768" hidden="1"/>
    <cellStyle name="Hipervínculo 81" xfId="17907" hidden="1"/>
    <cellStyle name="Hipervínculo 81" xfId="16623" hidden="1"/>
    <cellStyle name="Hipervínculo 81" xfId="15570" hidden="1"/>
    <cellStyle name="Hipervínculo 81" xfId="15290" hidden="1"/>
    <cellStyle name="Hipervínculo 81" xfId="14110" hidden="1"/>
    <cellStyle name="Hipervínculo 81" xfId="12376" hidden="1"/>
    <cellStyle name="Hipervínculo 81" xfId="10419" hidden="1"/>
    <cellStyle name="Hipervínculo 81" xfId="10113" hidden="1"/>
    <cellStyle name="Hipervínculo 81" xfId="13792" hidden="1"/>
    <cellStyle name="Hipervínculo 81" xfId="7233" hidden="1"/>
    <cellStyle name="Hipervínculo 81" xfId="5305" hidden="1"/>
    <cellStyle name="Hipervínculo 81" xfId="4987" hidden="1"/>
    <cellStyle name="Hipervínculo 81" xfId="2469" hidden="1"/>
    <cellStyle name="Hipervínculo 81" xfId="954" hidden="1"/>
    <cellStyle name="Hipervínculo 81" xfId="11100" hidden="1"/>
    <cellStyle name="Hipervínculo 81" xfId="13561" hidden="1"/>
    <cellStyle name="Hipervínculo 81" xfId="2069" hidden="1"/>
    <cellStyle name="Hipervínculo 81" xfId="19182" hidden="1"/>
    <cellStyle name="Hipervínculo 81" xfId="19627" hidden="1"/>
    <cellStyle name="Hipervínculo 81" xfId="19709" hidden="1"/>
    <cellStyle name="Hipervínculo 81" xfId="18873" hidden="1"/>
    <cellStyle name="Hipervínculo 81" xfId="20312" hidden="1"/>
    <cellStyle name="Hipervínculo 81" xfId="20734" hidden="1"/>
    <cellStyle name="Hipervínculo 81" xfId="20816" hidden="1"/>
    <cellStyle name="Hipervínculo 81" xfId="19862" hidden="1"/>
    <cellStyle name="Hipervínculo 81" xfId="19174" hidden="1"/>
    <cellStyle name="Hipervínculo 81" xfId="18975" hidden="1"/>
    <cellStyle name="Hipervínculo 81" xfId="17608" hidden="1"/>
    <cellStyle name="Hipervínculo 81" xfId="16484" hidden="1"/>
    <cellStyle name="Hipervínculo 81" xfId="14743" hidden="1"/>
    <cellStyle name="Hipervínculo 81" xfId="14357" hidden="1"/>
    <cellStyle name="Hipervínculo 81" xfId="17385" hidden="1"/>
    <cellStyle name="Hipervínculo 81" xfId="11135" hidden="1"/>
    <cellStyle name="Hipervínculo 81" xfId="8201" hidden="1"/>
    <cellStyle name="Hipervínculo 81" xfId="8079" hidden="1"/>
    <cellStyle name="Hipervínculo 81" xfId="3609" hidden="1"/>
    <cellStyle name="Hipervínculo 81" xfId="1189" hidden="1"/>
    <cellStyle name="Hipervínculo 81" xfId="16004" hidden="1"/>
    <cellStyle name="Hipervínculo 81" xfId="18058" hidden="1"/>
    <cellStyle name="Hipervínculo 81" xfId="2949" hidden="1"/>
    <cellStyle name="Hipervínculo 81" xfId="21580" hidden="1"/>
    <cellStyle name="Hipervínculo 81" xfId="22002" hidden="1"/>
    <cellStyle name="Hipervínculo 81" xfId="22084" hidden="1"/>
    <cellStyle name="Hipervínculo 81" xfId="21407" hidden="1"/>
    <cellStyle name="Hipervínculo 81" xfId="22504" hidden="1"/>
    <cellStyle name="Hipervínculo 81" xfId="22926" hidden="1"/>
    <cellStyle name="Hipervínculo 81" xfId="23008"/>
    <cellStyle name="Hipervínculo 82" xfId="535" hidden="1"/>
    <cellStyle name="Hipervínculo 82" xfId="1528" hidden="1"/>
    <cellStyle name="Hipervínculo 82" xfId="2142" hidden="1"/>
    <cellStyle name="Hipervínculo 82" xfId="2266" hidden="1"/>
    <cellStyle name="Hipervínculo 82" xfId="3053" hidden="1"/>
    <cellStyle name="Hipervínculo 82" xfId="3759" hidden="1"/>
    <cellStyle name="Hipervínculo 82" xfId="4507" hidden="1"/>
    <cellStyle name="Hipervínculo 82" xfId="4688" hidden="1"/>
    <cellStyle name="Hipervínculo 82" xfId="3151" hidden="1"/>
    <cellStyle name="Hipervínculo 82" xfId="5799" hidden="1"/>
    <cellStyle name="Hipervínculo 82" xfId="6535" hidden="1"/>
    <cellStyle name="Hipervínculo 82" xfId="6743" hidden="1"/>
    <cellStyle name="Hipervínculo 82" xfId="7710" hidden="1"/>
    <cellStyle name="Hipervínculo 82" xfId="8426" hidden="1"/>
    <cellStyle name="Hipervínculo 82" xfId="9169" hidden="1"/>
    <cellStyle name="Hipervínculo 82" xfId="9374" hidden="1"/>
    <cellStyle name="Hipervínculo 82" xfId="7944" hidden="1"/>
    <cellStyle name="Hipervínculo 82" xfId="10619" hidden="1"/>
    <cellStyle name="Hipervínculo 82" xfId="11358" hidden="1"/>
    <cellStyle name="Hipervínculo 82" xfId="11563" hidden="1"/>
    <cellStyle name="Hipervínculo 82" xfId="10068" hidden="1"/>
    <cellStyle name="Hipervínculo 82" xfId="12587" hidden="1"/>
    <cellStyle name="Hipervínculo 82" xfId="13163" hidden="1"/>
    <cellStyle name="Hipervínculo 82" xfId="13357" hidden="1"/>
    <cellStyle name="Hipervínculo 82" xfId="11818" hidden="1"/>
    <cellStyle name="Hipervínculo 82" xfId="10586" hidden="1"/>
    <cellStyle name="Hipervínculo 82" xfId="10283" hidden="1"/>
    <cellStyle name="Hipervínculo 82" xfId="8939" hidden="1"/>
    <cellStyle name="Hipervínculo 82" xfId="7867" hidden="1"/>
    <cellStyle name="Hipervínculo 82" xfId="6861" hidden="1"/>
    <cellStyle name="Hipervínculo 82" xfId="6569" hidden="1"/>
    <cellStyle name="Hipervínculo 82" xfId="8648" hidden="1"/>
    <cellStyle name="Hipervínculo 82" xfId="4650" hidden="1"/>
    <cellStyle name="Hipervínculo 82" xfId="3370" hidden="1"/>
    <cellStyle name="Hipervínculo 82" xfId="3146" hidden="1"/>
    <cellStyle name="Hipervínculo 82" xfId="1803" hidden="1"/>
    <cellStyle name="Hipervínculo 82" xfId="717" hidden="1"/>
    <cellStyle name="Hipervínculo 82" xfId="14303" hidden="1"/>
    <cellStyle name="Hipervínculo 82" xfId="14443" hidden="1"/>
    <cellStyle name="Hipervínculo 82" xfId="1373" hidden="1"/>
    <cellStyle name="Hipervínculo 82" xfId="15581" hidden="1"/>
    <cellStyle name="Hipervínculo 82" xfId="16216" hidden="1"/>
    <cellStyle name="Hipervínculo 82" xfId="16377" hidden="1"/>
    <cellStyle name="Hipervínculo 82" xfId="15096" hidden="1"/>
    <cellStyle name="Hipervínculo 82" xfId="17196" hidden="1"/>
    <cellStyle name="Hipervínculo 82" xfId="17769" hidden="1"/>
    <cellStyle name="Hipervínculo 82" xfId="17904" hidden="1"/>
    <cellStyle name="Hipervínculo 82" xfId="16620" hidden="1"/>
    <cellStyle name="Hipervínculo 82" xfId="15568" hidden="1"/>
    <cellStyle name="Hipervínculo 82" xfId="15292" hidden="1"/>
    <cellStyle name="Hipervínculo 82" xfId="14108" hidden="1"/>
    <cellStyle name="Hipervínculo 82" xfId="12375" hidden="1"/>
    <cellStyle name="Hipervínculo 82" xfId="10418" hidden="1"/>
    <cellStyle name="Hipervínculo 82" xfId="10117" hidden="1"/>
    <cellStyle name="Hipervínculo 82" xfId="13794" hidden="1"/>
    <cellStyle name="Hipervínculo 82" xfId="7225" hidden="1"/>
    <cellStyle name="Hipervínculo 82" xfId="5304" hidden="1"/>
    <cellStyle name="Hipervínculo 82" xfId="4992" hidden="1"/>
    <cellStyle name="Hipervínculo 82" xfId="2465" hidden="1"/>
    <cellStyle name="Hipervínculo 82" xfId="952" hidden="1"/>
    <cellStyle name="Hipervínculo 82" xfId="11096" hidden="1"/>
    <cellStyle name="Hipervínculo 82" xfId="13877" hidden="1"/>
    <cellStyle name="Hipervínculo 82" xfId="2074" hidden="1"/>
    <cellStyle name="Hipervínculo 82" xfId="19184" hidden="1"/>
    <cellStyle name="Hipervínculo 82" xfId="19628" hidden="1"/>
    <cellStyle name="Hipervínculo 82" xfId="19708" hidden="1"/>
    <cellStyle name="Hipervínculo 82" xfId="18872" hidden="1"/>
    <cellStyle name="Hipervínculo 82" xfId="20313" hidden="1"/>
    <cellStyle name="Hipervínculo 82" xfId="20735" hidden="1"/>
    <cellStyle name="Hipervínculo 82" xfId="20815" hidden="1"/>
    <cellStyle name="Hipervínculo 82" xfId="19860" hidden="1"/>
    <cellStyle name="Hipervínculo 82" xfId="19172" hidden="1"/>
    <cellStyle name="Hipervínculo 82" xfId="18976" hidden="1"/>
    <cellStyle name="Hipervínculo 82" xfId="17605" hidden="1"/>
    <cellStyle name="Hipervínculo 82" xfId="16482" hidden="1"/>
    <cellStyle name="Hipervínculo 82" xfId="14739" hidden="1"/>
    <cellStyle name="Hipervínculo 82" xfId="14359" hidden="1"/>
    <cellStyle name="Hipervínculo 82" xfId="17389" hidden="1"/>
    <cellStyle name="Hipervínculo 82" xfId="11129" hidden="1"/>
    <cellStyle name="Hipervínculo 82" xfId="8200" hidden="1"/>
    <cellStyle name="Hipervínculo 82" xfId="8084" hidden="1"/>
    <cellStyle name="Hipervínculo 82" xfId="3602" hidden="1"/>
    <cellStyle name="Hipervínculo 82" xfId="1186" hidden="1"/>
    <cellStyle name="Hipervínculo 82" xfId="16001" hidden="1"/>
    <cellStyle name="Hipervínculo 82" xfId="18334" hidden="1"/>
    <cellStyle name="Hipervínculo 82" xfId="2952" hidden="1"/>
    <cellStyle name="Hipervínculo 82" xfId="21581" hidden="1"/>
    <cellStyle name="Hipervínculo 82" xfId="22003" hidden="1"/>
    <cellStyle name="Hipervínculo 82" xfId="22083" hidden="1"/>
    <cellStyle name="Hipervínculo 82" xfId="21406" hidden="1"/>
    <cellStyle name="Hipervínculo 82" xfId="22505" hidden="1"/>
    <cellStyle name="Hipervínculo 82" xfId="22927" hidden="1"/>
    <cellStyle name="Hipervínculo 82" xfId="23007"/>
    <cellStyle name="Hipervínculo 83" xfId="537" hidden="1"/>
    <cellStyle name="Hipervínculo 83" xfId="1529" hidden="1"/>
    <cellStyle name="Hipervínculo 83" xfId="2143" hidden="1"/>
    <cellStyle name="Hipervínculo 83" xfId="2264" hidden="1"/>
    <cellStyle name="Hipervínculo 83" xfId="3054" hidden="1"/>
    <cellStyle name="Hipervínculo 83" xfId="3761" hidden="1"/>
    <cellStyle name="Hipervínculo 83" xfId="4509" hidden="1"/>
    <cellStyle name="Hipervínculo 83" xfId="4686" hidden="1"/>
    <cellStyle name="Hipervínculo 83" xfId="3149" hidden="1"/>
    <cellStyle name="Hipervínculo 83" xfId="5801" hidden="1"/>
    <cellStyle name="Hipervínculo 83" xfId="6536" hidden="1"/>
    <cellStyle name="Hipervínculo 83" xfId="6740" hidden="1"/>
    <cellStyle name="Hipervínculo 83" xfId="7711" hidden="1"/>
    <cellStyle name="Hipervínculo 83" xfId="8428" hidden="1"/>
    <cellStyle name="Hipervínculo 83" xfId="9171" hidden="1"/>
    <cellStyle name="Hipervínculo 83" xfId="9371" hidden="1"/>
    <cellStyle name="Hipervínculo 83" xfId="7942" hidden="1"/>
    <cellStyle name="Hipervínculo 83" xfId="10621" hidden="1"/>
    <cellStyle name="Hipervínculo 83" xfId="11360" hidden="1"/>
    <cellStyle name="Hipervínculo 83" xfId="11562" hidden="1"/>
    <cellStyle name="Hipervínculo 83" xfId="10065" hidden="1"/>
    <cellStyle name="Hipervínculo 83" xfId="12588" hidden="1"/>
    <cellStyle name="Hipervínculo 83" xfId="13165" hidden="1"/>
    <cellStyle name="Hipervínculo 83" xfId="13355" hidden="1"/>
    <cellStyle name="Hipervínculo 83" xfId="11815" hidden="1"/>
    <cellStyle name="Hipervínculo 83" xfId="10576" hidden="1"/>
    <cellStyle name="Hipervínculo 83" xfId="10285" hidden="1"/>
    <cellStyle name="Hipervínculo 83" xfId="8937" hidden="1"/>
    <cellStyle name="Hipervínculo 83" xfId="7865" hidden="1"/>
    <cellStyle name="Hipervínculo 83" xfId="6858" hidden="1"/>
    <cellStyle name="Hipervínculo 83" xfId="6572" hidden="1"/>
    <cellStyle name="Hipervínculo 83" xfId="8653" hidden="1"/>
    <cellStyle name="Hipervínculo 83" xfId="4647" hidden="1"/>
    <cellStyle name="Hipervínculo 83" xfId="3369" hidden="1"/>
    <cellStyle name="Hipervínculo 83" xfId="3150" hidden="1"/>
    <cellStyle name="Hipervínculo 83" xfId="1801" hidden="1"/>
    <cellStyle name="Hipervínculo 83" xfId="715" hidden="1"/>
    <cellStyle name="Hipervínculo 83" xfId="14304" hidden="1"/>
    <cellStyle name="Hipervínculo 83" xfId="14441" hidden="1"/>
    <cellStyle name="Hipervínculo 83" xfId="1375" hidden="1"/>
    <cellStyle name="Hipervínculo 83" xfId="15583" hidden="1"/>
    <cellStyle name="Hipervínculo 83" xfId="16218" hidden="1"/>
    <cellStyle name="Hipervínculo 83" xfId="16376" hidden="1"/>
    <cellStyle name="Hipervínculo 83" xfId="15094" hidden="1"/>
    <cellStyle name="Hipervínculo 83" xfId="17197" hidden="1"/>
    <cellStyle name="Hipervínculo 83" xfId="17770" hidden="1"/>
    <cellStyle name="Hipervínculo 83" xfId="17901" hidden="1"/>
    <cellStyle name="Hipervínculo 83" xfId="16616" hidden="1"/>
    <cellStyle name="Hipervínculo 83" xfId="15559" hidden="1"/>
    <cellStyle name="Hipervínculo 83" xfId="15294" hidden="1"/>
    <cellStyle name="Hipervínculo 83" xfId="14105" hidden="1"/>
    <cellStyle name="Hipervínculo 83" xfId="12374" hidden="1"/>
    <cellStyle name="Hipervínculo 83" xfId="10415" hidden="1"/>
    <cellStyle name="Hipervínculo 83" xfId="10120" hidden="1"/>
    <cellStyle name="Hipervínculo 83" xfId="13798" hidden="1"/>
    <cellStyle name="Hipervínculo 83" xfId="7221" hidden="1"/>
    <cellStyle name="Hipervínculo 83" xfId="5302" hidden="1"/>
    <cellStyle name="Hipervínculo 83" xfId="4996" hidden="1"/>
    <cellStyle name="Hipervínculo 83" xfId="2463" hidden="1"/>
    <cellStyle name="Hipervínculo 83" xfId="951" hidden="1"/>
    <cellStyle name="Hipervínculo 83" xfId="11287" hidden="1"/>
    <cellStyle name="Hipervínculo 83" xfId="13859" hidden="1"/>
    <cellStyle name="Hipervínculo 83" xfId="2078" hidden="1"/>
    <cellStyle name="Hipervínculo 83" xfId="19186" hidden="1"/>
    <cellStyle name="Hipervínculo 83" xfId="19629" hidden="1"/>
    <cellStyle name="Hipervínculo 83" xfId="19707" hidden="1"/>
    <cellStyle name="Hipervínculo 83" xfId="18871" hidden="1"/>
    <cellStyle name="Hipervínculo 83" xfId="20314" hidden="1"/>
    <cellStyle name="Hipervínculo 83" xfId="20736" hidden="1"/>
    <cellStyle name="Hipervínculo 83" xfId="20814" hidden="1"/>
    <cellStyle name="Hipervínculo 83" xfId="19857" hidden="1"/>
    <cellStyle name="Hipervínculo 83" xfId="19163" hidden="1"/>
    <cellStyle name="Hipervínculo 83" xfId="18977" hidden="1"/>
    <cellStyle name="Hipervínculo 83" xfId="17603" hidden="1"/>
    <cellStyle name="Hipervínculo 83" xfId="16480" hidden="1"/>
    <cellStyle name="Hipervínculo 83" xfId="14733" hidden="1"/>
    <cellStyle name="Hipervínculo 83" xfId="14361" hidden="1"/>
    <cellStyle name="Hipervínculo 83" xfId="17393" hidden="1"/>
    <cellStyle name="Hipervínculo 83" xfId="11123" hidden="1"/>
    <cellStyle name="Hipervínculo 83" xfId="8199" hidden="1"/>
    <cellStyle name="Hipervínculo 83" xfId="8086" hidden="1"/>
    <cellStyle name="Hipervínculo 83" xfId="3596" hidden="1"/>
    <cellStyle name="Hipervínculo 83" xfId="1184" hidden="1"/>
    <cellStyle name="Hipervínculo 83" xfId="16164" hidden="1"/>
    <cellStyle name="Hipervínculo 83" xfId="18316" hidden="1"/>
    <cellStyle name="Hipervínculo 83" xfId="2953" hidden="1"/>
    <cellStyle name="Hipervínculo 83" xfId="21582" hidden="1"/>
    <cellStyle name="Hipervínculo 83" xfId="22004" hidden="1"/>
    <cellStyle name="Hipervínculo 83" xfId="22082" hidden="1"/>
    <cellStyle name="Hipervínculo 83" xfId="21405" hidden="1"/>
    <cellStyle name="Hipervínculo 83" xfId="22506" hidden="1"/>
    <cellStyle name="Hipervínculo 83" xfId="22928" hidden="1"/>
    <cellStyle name="Hipervínculo 83" xfId="23006"/>
    <cellStyle name="Hipervínculo 84" xfId="539" hidden="1"/>
    <cellStyle name="Hipervínculo 84" xfId="1531" hidden="1"/>
    <cellStyle name="Hipervínculo 84" xfId="2144" hidden="1"/>
    <cellStyle name="Hipervínculo 84" xfId="2262" hidden="1"/>
    <cellStyle name="Hipervínculo 84" xfId="3055" hidden="1"/>
    <cellStyle name="Hipervínculo 84" xfId="3763" hidden="1"/>
    <cellStyle name="Hipervínculo 84" xfId="4510" hidden="1"/>
    <cellStyle name="Hipervínculo 84" xfId="4684" hidden="1"/>
    <cellStyle name="Hipervínculo 84" xfId="3147" hidden="1"/>
    <cellStyle name="Hipervínculo 84" xfId="5803" hidden="1"/>
    <cellStyle name="Hipervínculo 84" xfId="6538" hidden="1"/>
    <cellStyle name="Hipervínculo 84" xfId="6738" hidden="1"/>
    <cellStyle name="Hipervínculo 84" xfId="7713" hidden="1"/>
    <cellStyle name="Hipervínculo 84" xfId="8430" hidden="1"/>
    <cellStyle name="Hipervínculo 84" xfId="9173" hidden="1"/>
    <cellStyle name="Hipervínculo 84" xfId="9369" hidden="1"/>
    <cellStyle name="Hipervínculo 84" xfId="7939" hidden="1"/>
    <cellStyle name="Hipervínculo 84" xfId="10623" hidden="1"/>
    <cellStyle name="Hipervínculo 84" xfId="11362" hidden="1"/>
    <cellStyle name="Hipervínculo 84" xfId="11560" hidden="1"/>
    <cellStyle name="Hipervínculo 84" xfId="10063" hidden="1"/>
    <cellStyle name="Hipervínculo 84" xfId="12589" hidden="1"/>
    <cellStyle name="Hipervínculo 84" xfId="13166" hidden="1"/>
    <cellStyle name="Hipervínculo 84" xfId="13352" hidden="1"/>
    <cellStyle name="Hipervínculo 84" xfId="11811" hidden="1"/>
    <cellStyle name="Hipervínculo 84" xfId="10571" hidden="1"/>
    <cellStyle name="Hipervínculo 84" xfId="10287" hidden="1"/>
    <cellStyle name="Hipervínculo 84" xfId="8934" hidden="1"/>
    <cellStyle name="Hipervínculo 84" xfId="7862" hidden="1"/>
    <cellStyle name="Hipervínculo 84" xfId="6855" hidden="1"/>
    <cellStyle name="Hipervínculo 84" xfId="6576" hidden="1"/>
    <cellStyle name="Hipervínculo 84" xfId="8659" hidden="1"/>
    <cellStyle name="Hipervínculo 84" xfId="4646" hidden="1"/>
    <cellStyle name="Hipervínculo 84" xfId="3367" hidden="1"/>
    <cellStyle name="Hipervínculo 84" xfId="3153" hidden="1"/>
    <cellStyle name="Hipervínculo 84" xfId="1798" hidden="1"/>
    <cellStyle name="Hipervínculo 84" xfId="714" hidden="1"/>
    <cellStyle name="Hipervínculo 84" xfId="14305" hidden="1"/>
    <cellStyle name="Hipervínculo 84" xfId="14439" hidden="1"/>
    <cellStyle name="Hipervínculo 84" xfId="1379" hidden="1"/>
    <cellStyle name="Hipervínculo 84" xfId="15585" hidden="1"/>
    <cellStyle name="Hipervínculo 84" xfId="16219" hidden="1"/>
    <cellStyle name="Hipervínculo 84" xfId="16374" hidden="1"/>
    <cellStyle name="Hipervínculo 84" xfId="15092" hidden="1"/>
    <cellStyle name="Hipervínculo 84" xfId="17199" hidden="1"/>
    <cellStyle name="Hipervínculo 84" xfId="17771" hidden="1"/>
    <cellStyle name="Hipervínculo 84" xfId="17899" hidden="1"/>
    <cellStyle name="Hipervínculo 84" xfId="16613" hidden="1"/>
    <cellStyle name="Hipervínculo 84" xfId="15555" hidden="1"/>
    <cellStyle name="Hipervínculo 84" xfId="15297" hidden="1"/>
    <cellStyle name="Hipervínculo 84" xfId="14103" hidden="1"/>
    <cellStyle name="Hipervínculo 84" xfId="12373" hidden="1"/>
    <cellStyle name="Hipervínculo 84" xfId="10412" hidden="1"/>
    <cellStyle name="Hipervínculo 84" xfId="10128" hidden="1"/>
    <cellStyle name="Hipervínculo 84" xfId="13802" hidden="1"/>
    <cellStyle name="Hipervínculo 84" xfId="7214" hidden="1"/>
    <cellStyle name="Hipervínculo 84" xfId="5301" hidden="1"/>
    <cellStyle name="Hipervínculo 84" xfId="4999" hidden="1"/>
    <cellStyle name="Hipervínculo 84" xfId="2460" hidden="1"/>
    <cellStyle name="Hipervínculo 84" xfId="949" hidden="1"/>
    <cellStyle name="Hipervínculo 84" xfId="11295" hidden="1"/>
    <cellStyle name="Hipervínculo 84" xfId="12295" hidden="1"/>
    <cellStyle name="Hipervínculo 84" xfId="2084" hidden="1"/>
    <cellStyle name="Hipervínculo 84" xfId="19188" hidden="1"/>
    <cellStyle name="Hipervínculo 84" xfId="19630" hidden="1"/>
    <cellStyle name="Hipervínculo 84" xfId="19706" hidden="1"/>
    <cellStyle name="Hipervínculo 84" xfId="18870" hidden="1"/>
    <cellStyle name="Hipervínculo 84" xfId="20315" hidden="1"/>
    <cellStyle name="Hipervínculo 84" xfId="20737" hidden="1"/>
    <cellStyle name="Hipervínculo 84" xfId="20813" hidden="1"/>
    <cellStyle name="Hipervínculo 84" xfId="19854" hidden="1"/>
    <cellStyle name="Hipervínculo 84" xfId="19160" hidden="1"/>
    <cellStyle name="Hipervínculo 84" xfId="18978" hidden="1"/>
    <cellStyle name="Hipervínculo 84" xfId="17600" hidden="1"/>
    <cellStyle name="Hipervínculo 84" xfId="16478" hidden="1"/>
    <cellStyle name="Hipervínculo 84" xfId="14728" hidden="1"/>
    <cellStyle name="Hipervínculo 84" xfId="14363" hidden="1"/>
    <cellStyle name="Hipervínculo 84" xfId="17400" hidden="1"/>
    <cellStyle name="Hipervínculo 84" xfId="11120" hidden="1"/>
    <cellStyle name="Hipervínculo 84" xfId="8198" hidden="1"/>
    <cellStyle name="Hipervínculo 84" xfId="8088" hidden="1"/>
    <cellStyle name="Hipervínculo 84" xfId="3584" hidden="1"/>
    <cellStyle name="Hipervínculo 84" xfId="1183" hidden="1"/>
    <cellStyle name="Hipervínculo 84" xfId="16170" hidden="1"/>
    <cellStyle name="Hipervínculo 84" xfId="17047" hidden="1"/>
    <cellStyle name="Hipervínculo 84" xfId="2954" hidden="1"/>
    <cellStyle name="Hipervínculo 84" xfId="21583" hidden="1"/>
    <cellStyle name="Hipervínculo 84" xfId="22005" hidden="1"/>
    <cellStyle name="Hipervínculo 84" xfId="22081" hidden="1"/>
    <cellStyle name="Hipervínculo 84" xfId="21404" hidden="1"/>
    <cellStyle name="Hipervínculo 84" xfId="22507" hidden="1"/>
    <cellStyle name="Hipervínculo 84" xfId="22929" hidden="1"/>
    <cellStyle name="Hipervínculo 84" xfId="23005"/>
    <cellStyle name="Hipervínculo 85" xfId="587" hidden="1"/>
    <cellStyle name="Hipervínculo 85" xfId="1567" hidden="1"/>
    <cellStyle name="Hipervínculo 85" xfId="2168" hidden="1"/>
    <cellStyle name="Hipervínculo 85" xfId="2225" hidden="1"/>
    <cellStyle name="Hipervínculo 85" xfId="3083" hidden="1"/>
    <cellStyle name="Hipervínculo 85" xfId="3805" hidden="1"/>
    <cellStyle name="Hipervínculo 85" xfId="4536" hidden="1"/>
    <cellStyle name="Hipervínculo 85" xfId="4624" hidden="1"/>
    <cellStyle name="Hipervínculo 85" xfId="3109" hidden="1"/>
    <cellStyle name="Hipervínculo 85" xfId="5848" hidden="1"/>
    <cellStyle name="Hipervínculo 85" xfId="6564" hidden="1"/>
    <cellStyle name="Hipervínculo 85" xfId="6673" hidden="1"/>
    <cellStyle name="Hipervínculo 85" xfId="7746" hidden="1"/>
    <cellStyle name="Hipervínculo 85" xfId="8474" hidden="1"/>
    <cellStyle name="Hipervínculo 85" xfId="9198" hidden="1"/>
    <cellStyle name="Hipervínculo 85" xfId="9299" hidden="1"/>
    <cellStyle name="Hipervínculo 85" xfId="7871" hidden="1"/>
    <cellStyle name="Hipervínculo 85" xfId="10668" hidden="1"/>
    <cellStyle name="Hipervínculo 85" xfId="11388" hidden="1"/>
    <cellStyle name="Hipervínculo 85" xfId="11500" hidden="1"/>
    <cellStyle name="Hipervínculo 85" xfId="7564" hidden="1"/>
    <cellStyle name="Hipervínculo 85" xfId="12627" hidden="1"/>
    <cellStyle name="Hipervínculo 85" xfId="13191" hidden="1"/>
    <cellStyle name="Hipervínculo 85" xfId="13288" hidden="1"/>
    <cellStyle name="Hipervínculo 85" xfId="11742" hidden="1"/>
    <cellStyle name="Hipervínculo 85" xfId="10501" hidden="1"/>
    <cellStyle name="Hipervínculo 85" xfId="10350" hidden="1"/>
    <cellStyle name="Hipervínculo 85" xfId="8872" hidden="1"/>
    <cellStyle name="Hipervínculo 85" xfId="7825" hidden="1"/>
    <cellStyle name="Hipervínculo 85" xfId="6815" hidden="1"/>
    <cellStyle name="Hipervínculo 85" xfId="6659" hidden="1"/>
    <cellStyle name="Hipervínculo 85" xfId="8788" hidden="1"/>
    <cellStyle name="Hipervínculo 85" xfId="4599" hidden="1"/>
    <cellStyle name="Hipervínculo 85" xfId="3343" hidden="1"/>
    <cellStyle name="Hipervínculo 85" xfId="3237" hidden="1"/>
    <cellStyle name="Hipervínculo 85" xfId="1733" hidden="1"/>
    <cellStyle name="Hipervínculo 85" xfId="671" hidden="1"/>
    <cellStyle name="Hipervínculo 85" xfId="14329" hidden="1"/>
    <cellStyle name="Hipervínculo 85" xfId="14387" hidden="1"/>
    <cellStyle name="Hipervínculo 85" xfId="1482" hidden="1"/>
    <cellStyle name="Hipervínculo 85" xfId="15626" hidden="1"/>
    <cellStyle name="Hipervínculo 85" xfId="16243" hidden="1"/>
    <cellStyle name="Hipervínculo 85" xfId="16323" hidden="1"/>
    <cellStyle name="Hipervínculo 85" xfId="2089" hidden="1"/>
    <cellStyle name="Hipervínculo 85" xfId="17237" hidden="1"/>
    <cellStyle name="Hipervínculo 85" xfId="17794" hidden="1"/>
    <cellStyle name="Hipervínculo 85" xfId="17849" hidden="1"/>
    <cellStyle name="Hipervínculo 85" xfId="16533" hidden="1"/>
    <cellStyle name="Hipervínculo 85" xfId="15474" hidden="1"/>
    <cellStyle name="Hipervínculo 85" xfId="15353" hidden="1"/>
    <cellStyle name="Hipervínculo 85" xfId="14044" hidden="1"/>
    <cellStyle name="Hipervínculo 85" xfId="12338" hidden="1"/>
    <cellStyle name="Hipervínculo 85" xfId="10371" hidden="1"/>
    <cellStyle name="Hipervínculo 85" xfId="10240" hidden="1"/>
    <cellStyle name="Hipervínculo 85" xfId="13976" hidden="1"/>
    <cellStyle name="Hipervínculo 85" xfId="7042" hidden="1"/>
    <cellStyle name="Hipervínculo 85" xfId="5276" hidden="1"/>
    <cellStyle name="Hipervínculo 85" xfId="5128" hidden="1"/>
    <cellStyle name="Hipervínculo 85" xfId="2399" hidden="1"/>
    <cellStyle name="Hipervínculo 85" xfId="886" hidden="1"/>
    <cellStyle name="Hipervínculo 85" xfId="13354" hidden="1"/>
    <cellStyle name="Hipervínculo 85" xfId="11656" hidden="1"/>
    <cellStyle name="Hipervínculo 85" xfId="2218" hidden="1"/>
    <cellStyle name="Hipervínculo 85" xfId="19225" hidden="1"/>
    <cellStyle name="Hipervínculo 85" xfId="19653" hidden="1"/>
    <cellStyle name="Hipervínculo 85" xfId="19680" hidden="1"/>
    <cellStyle name="Hipervínculo 85" xfId="2940" hidden="1"/>
    <cellStyle name="Hipervínculo 85" xfId="20349" hidden="1"/>
    <cellStyle name="Hipervínculo 85" xfId="20760" hidden="1"/>
    <cellStyle name="Hipervínculo 85" xfId="20787" hidden="1"/>
    <cellStyle name="Hipervínculo 85" xfId="19784" hidden="1"/>
    <cellStyle name="Hipervínculo 85" xfId="19080" hidden="1"/>
    <cellStyle name="Hipervínculo 85" xfId="19008" hidden="1"/>
    <cellStyle name="Hipervínculo 85" xfId="17547" hidden="1"/>
    <cellStyle name="Hipervínculo 85" xfId="16399" hidden="1"/>
    <cellStyle name="Hipervínculo 85" xfId="14628" hidden="1"/>
    <cellStyle name="Hipervínculo 85" xfId="14403" hidden="1"/>
    <cellStyle name="Hipervínculo 85" xfId="17490" hidden="1"/>
    <cellStyle name="Hipervínculo 85" xfId="10939" hidden="1"/>
    <cellStyle name="Hipervínculo 85" xfId="8175" hidden="1"/>
    <cellStyle name="Hipervínculo 85" xfId="8134" hidden="1"/>
    <cellStyle name="Hipervínculo 85" xfId="3430" hidden="1"/>
    <cellStyle name="Hipervínculo 85" xfId="1126" hidden="1"/>
    <cellStyle name="Hipervínculo 85" xfId="17909" hidden="1"/>
    <cellStyle name="Hipervínculo 85" xfId="16461" hidden="1"/>
    <cellStyle name="Hipervínculo 85" xfId="3090" hidden="1"/>
    <cellStyle name="Hipervínculo 85" xfId="21617" hidden="1"/>
    <cellStyle name="Hipervínculo 85" xfId="22028" hidden="1"/>
    <cellStyle name="Hipervínculo 85" xfId="22055" hidden="1"/>
    <cellStyle name="Hipervínculo 85" xfId="4732" hidden="1"/>
    <cellStyle name="Hipervínculo 85" xfId="22541" hidden="1"/>
    <cellStyle name="Hipervínculo 85" xfId="22952" hidden="1"/>
    <cellStyle name="Hipervínculo 85" xfId="22979"/>
    <cellStyle name="Hipervínculo 86" xfId="589" hidden="1"/>
    <cellStyle name="Hipervínculo 86" xfId="1569" hidden="1"/>
    <cellStyle name="Hipervínculo 86" xfId="2169" hidden="1"/>
    <cellStyle name="Hipervínculo 86" xfId="2224" hidden="1"/>
    <cellStyle name="Hipervínculo 86" xfId="3084" hidden="1"/>
    <cellStyle name="Hipervínculo 86" xfId="3807" hidden="1"/>
    <cellStyle name="Hipervínculo 86" xfId="4538" hidden="1"/>
    <cellStyle name="Hipervínculo 86" xfId="4621" hidden="1"/>
    <cellStyle name="Hipervínculo 86" xfId="3107" hidden="1"/>
    <cellStyle name="Hipervínculo 86" xfId="5850" hidden="1"/>
    <cellStyle name="Hipervínculo 86" xfId="6566" hidden="1"/>
    <cellStyle name="Hipervínculo 86" xfId="6671" hidden="1"/>
    <cellStyle name="Hipervínculo 86" xfId="7747" hidden="1"/>
    <cellStyle name="Hipervínculo 86" xfId="8475" hidden="1"/>
    <cellStyle name="Hipervínculo 86" xfId="9199" hidden="1"/>
    <cellStyle name="Hipervínculo 86" xfId="9296" hidden="1"/>
    <cellStyle name="Hipervínculo 86" xfId="7869" hidden="1"/>
    <cellStyle name="Hipervínculo 86" xfId="10670" hidden="1"/>
    <cellStyle name="Hipervínculo 86" xfId="11389" hidden="1"/>
    <cellStyle name="Hipervínculo 86" xfId="11497" hidden="1"/>
    <cellStyle name="Hipervínculo 86" xfId="7565" hidden="1"/>
    <cellStyle name="Hipervínculo 86" xfId="12628" hidden="1"/>
    <cellStyle name="Hipervínculo 86" xfId="13193" hidden="1"/>
    <cellStyle name="Hipervínculo 86" xfId="13285" hidden="1"/>
    <cellStyle name="Hipervínculo 86" xfId="11740" hidden="1"/>
    <cellStyle name="Hipervínculo 86" xfId="10498" hidden="1"/>
    <cellStyle name="Hipervínculo 86" xfId="10352" hidden="1"/>
    <cellStyle name="Hipervínculo 86" xfId="8870" hidden="1"/>
    <cellStyle name="Hipervínculo 86" xfId="7823" hidden="1"/>
    <cellStyle name="Hipervínculo 86" xfId="6813" hidden="1"/>
    <cellStyle name="Hipervínculo 86" xfId="6661" hidden="1"/>
    <cellStyle name="Hipervínculo 86" xfId="8793" hidden="1"/>
    <cellStyle name="Hipervínculo 86" xfId="4598" hidden="1"/>
    <cellStyle name="Hipervínculo 86" xfId="3341" hidden="1"/>
    <cellStyle name="Hipervínculo 86" xfId="3241" hidden="1"/>
    <cellStyle name="Hipervínculo 86" xfId="1731" hidden="1"/>
    <cellStyle name="Hipervínculo 86" xfId="669" hidden="1"/>
    <cellStyle name="Hipervínculo 86" xfId="14331" hidden="1"/>
    <cellStyle name="Hipervínculo 86" xfId="14385" hidden="1"/>
    <cellStyle name="Hipervínculo 86" xfId="1488" hidden="1"/>
    <cellStyle name="Hipervínculo 86" xfId="15628" hidden="1"/>
    <cellStyle name="Hipervínculo 86" xfId="16245" hidden="1"/>
    <cellStyle name="Hipervínculo 86" xfId="16321" hidden="1"/>
    <cellStyle name="Hipervínculo 86" xfId="2087" hidden="1"/>
    <cellStyle name="Hipervínculo 86" xfId="17238" hidden="1"/>
    <cellStyle name="Hipervínculo 86" xfId="17795" hidden="1"/>
    <cellStyle name="Hipervínculo 86" xfId="17846" hidden="1"/>
    <cellStyle name="Hipervínculo 86" xfId="16531" hidden="1"/>
    <cellStyle name="Hipervínculo 86" xfId="15469" hidden="1"/>
    <cellStyle name="Hipervínculo 86" xfId="15355" hidden="1"/>
    <cellStyle name="Hipervínculo 86" xfId="14041" hidden="1"/>
    <cellStyle name="Hipervínculo 86" xfId="12337" hidden="1"/>
    <cellStyle name="Hipervínculo 86" xfId="10370" hidden="1"/>
    <cellStyle name="Hipervínculo 86" xfId="10244" hidden="1"/>
    <cellStyle name="Hipervínculo 86" xfId="13979" hidden="1"/>
    <cellStyle name="Hipervínculo 86" xfId="7035" hidden="1"/>
    <cellStyle name="Hipervínculo 86" xfId="5275" hidden="1"/>
    <cellStyle name="Hipervínculo 86" xfId="5133" hidden="1"/>
    <cellStyle name="Hipervínculo 86" xfId="2393" hidden="1"/>
    <cellStyle name="Hipervínculo 86" xfId="884" hidden="1"/>
    <cellStyle name="Hipervínculo 86" xfId="11421" hidden="1"/>
    <cellStyle name="Hipervínculo 86" xfId="11652" hidden="1"/>
    <cellStyle name="Hipervínculo 86" xfId="2219" hidden="1"/>
    <cellStyle name="Hipervínculo 86" xfId="19227" hidden="1"/>
    <cellStyle name="Hipervínculo 86" xfId="19654" hidden="1"/>
    <cellStyle name="Hipervínculo 86" xfId="19679" hidden="1"/>
    <cellStyle name="Hipervínculo 86" xfId="2939" hidden="1"/>
    <cellStyle name="Hipervínculo 86" xfId="20350" hidden="1"/>
    <cellStyle name="Hipervínculo 86" xfId="20761" hidden="1"/>
    <cellStyle name="Hipervínculo 86" xfId="20786" hidden="1"/>
    <cellStyle name="Hipervínculo 86" xfId="19783" hidden="1"/>
    <cellStyle name="Hipervínculo 86" xfId="19076" hidden="1"/>
    <cellStyle name="Hipervínculo 86" xfId="19009" hidden="1"/>
    <cellStyle name="Hipervínculo 86" xfId="17544" hidden="1"/>
    <cellStyle name="Hipervínculo 86" xfId="16396" hidden="1"/>
    <cellStyle name="Hipervínculo 86" xfId="14622" hidden="1"/>
    <cellStyle name="Hipervínculo 86" xfId="14407" hidden="1"/>
    <cellStyle name="Hipervínculo 86" xfId="17494" hidden="1"/>
    <cellStyle name="Hipervínculo 86" xfId="10932" hidden="1"/>
    <cellStyle name="Hipervínculo 86" xfId="8173" hidden="1"/>
    <cellStyle name="Hipervínculo 86" xfId="8135" hidden="1"/>
    <cellStyle name="Hipervínculo 86" xfId="3424" hidden="1"/>
    <cellStyle name="Hipervínculo 86" xfId="1123" hidden="1"/>
    <cellStyle name="Hipervínculo 86" xfId="16283" hidden="1"/>
    <cellStyle name="Hipervínculo 86" xfId="16458" hidden="1"/>
    <cellStyle name="Hipervínculo 86" xfId="3092" hidden="1"/>
    <cellStyle name="Hipervínculo 86" xfId="21618" hidden="1"/>
    <cellStyle name="Hipervínculo 86" xfId="22029" hidden="1"/>
    <cellStyle name="Hipervínculo 86" xfId="22054" hidden="1"/>
    <cellStyle name="Hipervínculo 86" xfId="4727" hidden="1"/>
    <cellStyle name="Hipervínculo 86" xfId="22542" hidden="1"/>
    <cellStyle name="Hipervínculo 86" xfId="22953" hidden="1"/>
    <cellStyle name="Hipervínculo 86" xfId="22978"/>
    <cellStyle name="Hipervínculo 87" xfId="591" hidden="1"/>
    <cellStyle name="Hipervínculo 87" xfId="1571" hidden="1"/>
    <cellStyle name="Hipervínculo 87" xfId="2170" hidden="1"/>
    <cellStyle name="Hipervínculo 87" xfId="2223" hidden="1"/>
    <cellStyle name="Hipervínculo 87" xfId="3085" hidden="1"/>
    <cellStyle name="Hipervínculo 87" xfId="3809" hidden="1"/>
    <cellStyle name="Hipervínculo 87" xfId="4539" hidden="1"/>
    <cellStyle name="Hipervínculo 87" xfId="4619" hidden="1"/>
    <cellStyle name="Hipervínculo 87" xfId="3106" hidden="1"/>
    <cellStyle name="Hipervínculo 87" xfId="5852" hidden="1"/>
    <cellStyle name="Hipervínculo 87" xfId="6567" hidden="1"/>
    <cellStyle name="Hipervínculo 87" xfId="6668" hidden="1"/>
    <cellStyle name="Hipervínculo 87" xfId="7749" hidden="1"/>
    <cellStyle name="Hipervínculo 87" xfId="8477" hidden="1"/>
    <cellStyle name="Hipervínculo 87" xfId="9200" hidden="1"/>
    <cellStyle name="Hipervínculo 87" xfId="9294" hidden="1"/>
    <cellStyle name="Hipervínculo 87" xfId="7866" hidden="1"/>
    <cellStyle name="Hipervínculo 87" xfId="10672" hidden="1"/>
    <cellStyle name="Hipervínculo 87" xfId="11390" hidden="1"/>
    <cellStyle name="Hipervínculo 87" xfId="11495" hidden="1"/>
    <cellStyle name="Hipervínculo 87" xfId="7763" hidden="1"/>
    <cellStyle name="Hipervínculo 87" xfId="12630" hidden="1"/>
    <cellStyle name="Hipervínculo 87" xfId="13194" hidden="1"/>
    <cellStyle name="Hipervínculo 87" xfId="13282" hidden="1"/>
    <cellStyle name="Hipervínculo 87" xfId="11738" hidden="1"/>
    <cellStyle name="Hipervínculo 87" xfId="10497" hidden="1"/>
    <cellStyle name="Hipervínculo 87" xfId="10356" hidden="1"/>
    <cellStyle name="Hipervínculo 87" xfId="8868" hidden="1"/>
    <cellStyle name="Hipervínculo 87" xfId="7821" hidden="1"/>
    <cellStyle name="Hipervínculo 87" xfId="6811" hidden="1"/>
    <cellStyle name="Hipervínculo 87" xfId="6664" hidden="1"/>
    <cellStyle name="Hipervínculo 87" xfId="8799" hidden="1"/>
    <cellStyle name="Hipervínculo 87" xfId="4596" hidden="1"/>
    <cellStyle name="Hipervínculo 87" xfId="3340" hidden="1"/>
    <cellStyle name="Hipervínculo 87" xfId="3244" hidden="1"/>
    <cellStyle name="Hipervínculo 87" xfId="1728" hidden="1"/>
    <cellStyle name="Hipervínculo 87" xfId="667" hidden="1"/>
    <cellStyle name="Hipervínculo 87" xfId="14332" hidden="1"/>
    <cellStyle name="Hipervínculo 87" xfId="14383" hidden="1"/>
    <cellStyle name="Hipervínculo 87" xfId="1502" hidden="1"/>
    <cellStyle name="Hipervínculo 87" xfId="15630" hidden="1"/>
    <cellStyle name="Hipervínculo 87" xfId="16246" hidden="1"/>
    <cellStyle name="Hipervínculo 87" xfId="16319" hidden="1"/>
    <cellStyle name="Hipervínculo 87" xfId="1703" hidden="1"/>
    <cellStyle name="Hipervínculo 87" xfId="17240" hidden="1"/>
    <cellStyle name="Hipervínculo 87" xfId="17796" hidden="1"/>
    <cellStyle name="Hipervínculo 87" xfId="17844" hidden="1"/>
    <cellStyle name="Hipervínculo 87" xfId="16529" hidden="1"/>
    <cellStyle name="Hipervínculo 87" xfId="15468" hidden="1"/>
    <cellStyle name="Hipervínculo 87" xfId="15357" hidden="1"/>
    <cellStyle name="Hipervínculo 87" xfId="14039" hidden="1"/>
    <cellStyle name="Hipervínculo 87" xfId="12335" hidden="1"/>
    <cellStyle name="Hipervínculo 87" xfId="10369" hidden="1"/>
    <cellStyle name="Hipervínculo 87" xfId="10247" hidden="1"/>
    <cellStyle name="Hipervínculo 87" xfId="13984" hidden="1"/>
    <cellStyle name="Hipervínculo 87" xfId="7028" hidden="1"/>
    <cellStyle name="Hipervínculo 87" xfId="5274" hidden="1"/>
    <cellStyle name="Hipervínculo 87" xfId="5138" hidden="1"/>
    <cellStyle name="Hipervínculo 87" xfId="2389" hidden="1"/>
    <cellStyle name="Hipervínculo 87" xfId="882" hidden="1"/>
    <cellStyle name="Hipervínculo 87" xfId="11426" hidden="1"/>
    <cellStyle name="Hipervínculo 87" xfId="11648" hidden="1"/>
    <cellStyle name="Hipervínculo 87" xfId="2220" hidden="1"/>
    <cellStyle name="Hipervínculo 87" xfId="19229" hidden="1"/>
    <cellStyle name="Hipervínculo 87" xfId="19655" hidden="1"/>
    <cellStyle name="Hipervínculo 87" xfId="19678" hidden="1"/>
    <cellStyle name="Hipervínculo 87" xfId="2357" hidden="1"/>
    <cellStyle name="Hipervínculo 87" xfId="20352" hidden="1"/>
    <cellStyle name="Hipervínculo 87" xfId="20762" hidden="1"/>
    <cellStyle name="Hipervínculo 87" xfId="20785" hidden="1"/>
    <cellStyle name="Hipervínculo 87" xfId="19781" hidden="1"/>
    <cellStyle name="Hipervínculo 87" xfId="19075" hidden="1"/>
    <cellStyle name="Hipervínculo 87" xfId="19010" hidden="1"/>
    <cellStyle name="Hipervínculo 87" xfId="17542" hidden="1"/>
    <cellStyle name="Hipervínculo 87" xfId="16392" hidden="1"/>
    <cellStyle name="Hipervínculo 87" xfId="14620" hidden="1"/>
    <cellStyle name="Hipervínculo 87" xfId="14414" hidden="1"/>
    <cellStyle name="Hipervínculo 87" xfId="17499" hidden="1"/>
    <cellStyle name="Hipervínculo 87" xfId="10924" hidden="1"/>
    <cellStyle name="Hipervínculo 87" xfId="8172" hidden="1"/>
    <cellStyle name="Hipervínculo 87" xfId="8136" hidden="1"/>
    <cellStyle name="Hipervínculo 87" xfId="3417" hidden="1"/>
    <cellStyle name="Hipervínculo 87" xfId="1120" hidden="1"/>
    <cellStyle name="Hipervínculo 87" xfId="16285" hidden="1"/>
    <cellStyle name="Hipervínculo 87" xfId="16454" hidden="1"/>
    <cellStyle name="Hipervínculo 87" xfId="3097" hidden="1"/>
    <cellStyle name="Hipervínculo 87" xfId="21620" hidden="1"/>
    <cellStyle name="Hipervínculo 87" xfId="22030" hidden="1"/>
    <cellStyle name="Hipervínculo 87" xfId="22053" hidden="1"/>
    <cellStyle name="Hipervínculo 87" xfId="3329" hidden="1"/>
    <cellStyle name="Hipervínculo 87" xfId="22544" hidden="1"/>
    <cellStyle name="Hipervínculo 87" xfId="22954" hidden="1"/>
    <cellStyle name="Hipervínculo 87" xfId="22977"/>
    <cellStyle name="Hipervínculo 88" xfId="593" hidden="1"/>
    <cellStyle name="Hipervínculo 88" xfId="1572" hidden="1"/>
    <cellStyle name="Hipervínculo 88" xfId="2171" hidden="1"/>
    <cellStyle name="Hipervínculo 88" xfId="2222" hidden="1"/>
    <cellStyle name="Hipervínculo 88" xfId="3087" hidden="1"/>
    <cellStyle name="Hipervínculo 88" xfId="3811" hidden="1"/>
    <cellStyle name="Hipervínculo 88" xfId="4541" hidden="1"/>
    <cellStyle name="Hipervínculo 88" xfId="4617" hidden="1"/>
    <cellStyle name="Hipervínculo 88" xfId="3105" hidden="1"/>
    <cellStyle name="Hipervínculo 88" xfId="5854" hidden="1"/>
    <cellStyle name="Hipervínculo 88" xfId="6568" hidden="1"/>
    <cellStyle name="Hipervínculo 88" xfId="6665" hidden="1"/>
    <cellStyle name="Hipervínculo 88" xfId="7750" hidden="1"/>
    <cellStyle name="Hipervínculo 88" xfId="8479" hidden="1"/>
    <cellStyle name="Hipervínculo 88" xfId="9202" hidden="1"/>
    <cellStyle name="Hipervínculo 88" xfId="9292" hidden="1"/>
    <cellStyle name="Hipervínculo 88" xfId="7863" hidden="1"/>
    <cellStyle name="Hipervínculo 88" xfId="10674" hidden="1"/>
    <cellStyle name="Hipervínculo 88" xfId="11392" hidden="1"/>
    <cellStyle name="Hipervínculo 88" xfId="11492" hidden="1"/>
    <cellStyle name="Hipervínculo 88" xfId="7568" hidden="1"/>
    <cellStyle name="Hipervínculo 88" xfId="12631" hidden="1"/>
    <cellStyle name="Hipervínculo 88" xfId="13195" hidden="1"/>
    <cellStyle name="Hipervínculo 88" xfId="13279" hidden="1"/>
    <cellStyle name="Hipervínculo 88" xfId="11737" hidden="1"/>
    <cellStyle name="Hipervínculo 88" xfId="10494" hidden="1"/>
    <cellStyle name="Hipervínculo 88" xfId="10358" hidden="1"/>
    <cellStyle name="Hipervínculo 88" xfId="8866" hidden="1"/>
    <cellStyle name="Hipervínculo 88" xfId="7820" hidden="1"/>
    <cellStyle name="Hipervínculo 88" xfId="6809" hidden="1"/>
    <cellStyle name="Hipervínculo 88" xfId="6667" hidden="1"/>
    <cellStyle name="Hipervínculo 88" xfId="8804" hidden="1"/>
    <cellStyle name="Hipervínculo 88" xfId="4595" hidden="1"/>
    <cellStyle name="Hipervínculo 88" xfId="3339" hidden="1"/>
    <cellStyle name="Hipervínculo 88" xfId="3248" hidden="1"/>
    <cellStyle name="Hipervínculo 88" xfId="1724" hidden="1"/>
    <cellStyle name="Hipervínculo 88" xfId="665" hidden="1"/>
    <cellStyle name="Hipervínculo 88" xfId="14333" hidden="1"/>
    <cellStyle name="Hipervínculo 88" xfId="14382" hidden="1"/>
    <cellStyle name="Hipervínculo 88" xfId="1508" hidden="1"/>
    <cellStyle name="Hipervínculo 88" xfId="15632" hidden="1"/>
    <cellStyle name="Hipervínculo 88" xfId="16248" hidden="1"/>
    <cellStyle name="Hipervínculo 88" xfId="16316" hidden="1"/>
    <cellStyle name="Hipervínculo 88" xfId="2082" hidden="1"/>
    <cellStyle name="Hipervínculo 88" xfId="17241" hidden="1"/>
    <cellStyle name="Hipervínculo 88" xfId="17797" hidden="1"/>
    <cellStyle name="Hipervínculo 88" xfId="17843" hidden="1"/>
    <cellStyle name="Hipervínculo 88" xfId="16528" hidden="1"/>
    <cellStyle name="Hipervínculo 88" xfId="15466" hidden="1"/>
    <cellStyle name="Hipervínculo 88" xfId="15359" hidden="1"/>
    <cellStyle name="Hipervínculo 88" xfId="14035" hidden="1"/>
    <cellStyle name="Hipervínculo 88" xfId="12334" hidden="1"/>
    <cellStyle name="Hipervínculo 88" xfId="10367" hidden="1"/>
    <cellStyle name="Hipervínculo 88" xfId="10250" hidden="1"/>
    <cellStyle name="Hipervínculo 88" xfId="13988" hidden="1"/>
    <cellStyle name="Hipervínculo 88" xfId="7021" hidden="1"/>
    <cellStyle name="Hipervínculo 88" xfId="5272" hidden="1"/>
    <cellStyle name="Hipervínculo 88" xfId="5143" hidden="1"/>
    <cellStyle name="Hipervínculo 88" xfId="2386" hidden="1"/>
    <cellStyle name="Hipervínculo 88" xfId="880" hidden="1"/>
    <cellStyle name="Hipervínculo 88" xfId="11432" hidden="1"/>
    <cellStyle name="Hipervínculo 88" xfId="11642" hidden="1"/>
    <cellStyle name="Hipervínculo 88" xfId="2221" hidden="1"/>
    <cellStyle name="Hipervínculo 88" xfId="19231" hidden="1"/>
    <cellStyle name="Hipervínculo 88" xfId="19656" hidden="1"/>
    <cellStyle name="Hipervínculo 88" xfId="19677" hidden="1"/>
    <cellStyle name="Hipervínculo 88" xfId="2937" hidden="1"/>
    <cellStyle name="Hipervínculo 88" xfId="20353" hidden="1"/>
    <cellStyle name="Hipervínculo 88" xfId="20763" hidden="1"/>
    <cellStyle name="Hipervínculo 88" xfId="20784" hidden="1"/>
    <cellStyle name="Hipervínculo 88" xfId="19780" hidden="1"/>
    <cellStyle name="Hipervínculo 88" xfId="19073" hidden="1"/>
    <cellStyle name="Hipervínculo 88" xfId="19011" hidden="1"/>
    <cellStyle name="Hipervínculo 88" xfId="17539" hidden="1"/>
    <cellStyle name="Hipervínculo 88" xfId="16390" hidden="1"/>
    <cellStyle name="Hipervínculo 88" xfId="14617" hidden="1"/>
    <cellStyle name="Hipervínculo 88" xfId="14424" hidden="1"/>
    <cellStyle name="Hipervínculo 88" xfId="17503" hidden="1"/>
    <cellStyle name="Hipervínculo 88" xfId="10921" hidden="1"/>
    <cellStyle name="Hipervínculo 88" xfId="8171" hidden="1"/>
    <cellStyle name="Hipervínculo 88" xfId="8137" hidden="1"/>
    <cellStyle name="Hipervínculo 88" xfId="3410" hidden="1"/>
    <cellStyle name="Hipervínculo 88" xfId="1119" hidden="1"/>
    <cellStyle name="Hipervínculo 88" xfId="16288" hidden="1"/>
    <cellStyle name="Hipervínculo 88" xfId="16449" hidden="1"/>
    <cellStyle name="Hipervínculo 88" xfId="3100" hidden="1"/>
    <cellStyle name="Hipervínculo 88" xfId="21621" hidden="1"/>
    <cellStyle name="Hipervínculo 88" xfId="22031" hidden="1"/>
    <cellStyle name="Hipervínculo 88" xfId="22052" hidden="1"/>
    <cellStyle name="Hipervínculo 88" xfId="4714" hidden="1"/>
    <cellStyle name="Hipervínculo 88" xfId="22545" hidden="1"/>
    <cellStyle name="Hipervínculo 88" xfId="22955" hidden="1"/>
    <cellStyle name="Hipervínculo 88" xfId="22976"/>
    <cellStyle name="Hipervínculo 89" xfId="1596" hidden="1"/>
    <cellStyle name="Hipervínculo 89" xfId="2211" hidden="1"/>
    <cellStyle name="Hipervínculo 89" xfId="3849" hidden="1"/>
    <cellStyle name="Hipervínculo 89" xfId="4585" hidden="1"/>
    <cellStyle name="Hipervínculo 89" xfId="5889" hidden="1"/>
    <cellStyle name="Hipervínculo 89" xfId="6620" hidden="1"/>
    <cellStyle name="Hipervínculo 89" xfId="8514" hidden="1"/>
    <cellStyle name="Hipervínculo 89" xfId="9251" hidden="1"/>
    <cellStyle name="Hipervínculo 89" xfId="10710" hidden="1"/>
    <cellStyle name="Hipervínculo 89" xfId="11444" hidden="1"/>
    <cellStyle name="Hipervínculo 89" xfId="12654" hidden="1"/>
    <cellStyle name="Hipervínculo 89" xfId="13240" hidden="1"/>
    <cellStyle name="Hipervínculo 89" xfId="10423" hidden="1"/>
    <cellStyle name="Hipervínculo 89" xfId="7787" hidden="1"/>
    <cellStyle name="Hipervínculo 89" xfId="6736" hidden="1"/>
    <cellStyle name="Hipervínculo 89" xfId="4570" hidden="1"/>
    <cellStyle name="Hipervínculo 89" xfId="3289" hidden="1"/>
    <cellStyle name="Hipervínculo 89" xfId="632" hidden="1"/>
    <cellStyle name="Hipervínculo 89" xfId="14364" hidden="1"/>
    <cellStyle name="Hipervínculo 89" xfId="15669" hidden="1"/>
    <cellStyle name="Hipervínculo 89" xfId="16291" hidden="1"/>
    <cellStyle name="Hipervínculo 89" xfId="17267" hidden="1"/>
    <cellStyle name="Hipervínculo 89" xfId="17819" hidden="1"/>
    <cellStyle name="Hipervínculo 89" xfId="15408" hidden="1"/>
    <cellStyle name="Hipervínculo 89" xfId="12312" hidden="1"/>
    <cellStyle name="Hipervínculo 89" xfId="10301" hidden="1"/>
    <cellStyle name="Hipervínculo 89" xfId="6938" hidden="1"/>
    <cellStyle name="Hipervínculo 89" xfId="5226" hidden="1"/>
    <cellStyle name="Hipervínculo 89" xfId="838" hidden="1"/>
    <cellStyle name="Hipervínculo 89" xfId="11547" hidden="1"/>
    <cellStyle name="Hipervínculo 89" xfId="19266" hidden="1"/>
    <cellStyle name="Hipervínculo 89" xfId="19676" hidden="1"/>
    <cellStyle name="Hipervínculo 89" xfId="20373" hidden="1"/>
    <cellStyle name="Hipervínculo 89" xfId="20783" hidden="1"/>
    <cellStyle name="Hipervínculo 89" xfId="19034" hidden="1"/>
    <cellStyle name="Hipervínculo 89" xfId="16327" hidden="1"/>
    <cellStyle name="Hipervínculo 89" xfId="14529" hidden="1"/>
    <cellStyle name="Hipervínculo 89" xfId="10782" hidden="1"/>
    <cellStyle name="Hipervínculo 89" xfId="8150" hidden="1"/>
    <cellStyle name="Hipervínculo 89" xfId="1087" hidden="1"/>
    <cellStyle name="Hipervínculo 89" xfId="16366" hidden="1"/>
    <cellStyle name="Hipervínculo 89" xfId="21641" hidden="1"/>
    <cellStyle name="Hipervínculo 89" xfId="22051" hidden="1"/>
    <cellStyle name="Hipervínculo 89" xfId="22565" hidden="1"/>
    <cellStyle name="Hipervínculo 89" xfId="22975"/>
    <cellStyle name="Hipervínculo 9" xfId="457" hidden="1"/>
    <cellStyle name="Hipervínculo 9" xfId="1470" hidden="1"/>
    <cellStyle name="Hipervínculo 9" xfId="2124" hidden="1"/>
    <cellStyle name="Hipervínculo 9" xfId="2245" hidden="1"/>
    <cellStyle name="Hipervínculo 9" xfId="3008" hidden="1"/>
    <cellStyle name="Hipervínculo 9" xfId="3690" hidden="1"/>
    <cellStyle name="Hipervínculo 9" xfId="4489" hidden="1"/>
    <cellStyle name="Hipervínculo 9" xfId="4664" hidden="1"/>
    <cellStyle name="Hipervínculo 9" xfId="3242" hidden="1"/>
    <cellStyle name="Hipervínculo 9" xfId="5731" hidden="1"/>
    <cellStyle name="Hipervínculo 9" xfId="6513" hidden="1"/>
    <cellStyle name="Hipervínculo 9" xfId="6716" hidden="1"/>
    <cellStyle name="Hipervínculo 9" xfId="7661" hidden="1"/>
    <cellStyle name="Hipervínculo 9" xfId="8359" hidden="1"/>
    <cellStyle name="Hipervínculo 9" xfId="9149" hidden="1"/>
    <cellStyle name="Hipervínculo 9" xfId="9345" hidden="1"/>
    <cellStyle name="Hipervínculo 9" xfId="8039" hidden="1"/>
    <cellStyle name="Hipervínculo 9" xfId="10550" hidden="1"/>
    <cellStyle name="Hipervínculo 9" xfId="11336" hidden="1"/>
    <cellStyle name="Hipervínculo 9" xfId="11542" hidden="1"/>
    <cellStyle name="Hipervínculo 9" xfId="10151" hidden="1"/>
    <cellStyle name="Hipervínculo 9" xfId="12533" hidden="1"/>
    <cellStyle name="Hipervínculo 9" xfId="13146" hidden="1"/>
    <cellStyle name="Hipervínculo 9" xfId="13331" hidden="1"/>
    <cellStyle name="Hipervínculo 9" xfId="11950" hidden="1"/>
    <cellStyle name="Hipervínculo 9" xfId="10652" hidden="1"/>
    <cellStyle name="Hipervínculo 9" xfId="10307" hidden="1"/>
    <cellStyle name="Hipervínculo 9" xfId="9038" hidden="1"/>
    <cellStyle name="Hipervínculo 9" xfId="7956" hidden="1"/>
    <cellStyle name="Hipervínculo 9" xfId="6889" hidden="1"/>
    <cellStyle name="Hipervínculo 9" xfId="6613" hidden="1"/>
    <cellStyle name="Hipervínculo 9" xfId="8397" hidden="1"/>
    <cellStyle name="Hipervínculo 9" xfId="4731" hidden="1"/>
    <cellStyle name="Hipervínculo 9" xfId="3387" hidden="1"/>
    <cellStyle name="Hipervínculo 9" xfId="3179" hidden="1"/>
    <cellStyle name="Hipervínculo 9" xfId="1905" hidden="1"/>
    <cellStyle name="Hipervínculo 9" xfId="782" hidden="1"/>
    <cellStyle name="Hipervínculo 9" xfId="14287" hidden="1"/>
    <cellStyle name="Hipervínculo 9" xfId="14422" hidden="1"/>
    <cellStyle name="Hipervínculo 9" xfId="1255" hidden="1"/>
    <cellStyle name="Hipervínculo 9" xfId="15512" hidden="1"/>
    <cellStyle name="Hipervínculo 9" xfId="16196" hidden="1"/>
    <cellStyle name="Hipervínculo 9" xfId="16360" hidden="1"/>
    <cellStyle name="Hipervínculo 9" xfId="15169" hidden="1"/>
    <cellStyle name="Hipervínculo 9" xfId="17142" hidden="1"/>
    <cellStyle name="Hipervínculo 9" xfId="17756" hidden="1"/>
    <cellStyle name="Hipervínculo 9" xfId="17884" hidden="1"/>
    <cellStyle name="Hipervínculo 9" xfId="16754" hidden="1"/>
    <cellStyle name="Hipervínculo 9" xfId="15635" hidden="1"/>
    <cellStyle name="Hipervínculo 9" xfId="15315" hidden="1"/>
    <cellStyle name="Hipervínculo 9" xfId="14199" hidden="1"/>
    <cellStyle name="Hipervínculo 9" xfId="12446" hidden="1"/>
    <cellStyle name="Hipervínculo 9" xfId="10456" hidden="1"/>
    <cellStyle name="Hipervínculo 9" xfId="10168" hidden="1"/>
    <cellStyle name="Hipervínculo 9" xfId="13615" hidden="1"/>
    <cellStyle name="Hipervínculo 9" xfId="7461" hidden="1"/>
    <cellStyle name="Hipervínculo 9" xfId="5322" hidden="1"/>
    <cellStyle name="Hipervínculo 9" xfId="5042" hidden="1"/>
    <cellStyle name="Hipervínculo 9" xfId="2675" hidden="1"/>
    <cellStyle name="Hipervínculo 9" xfId="1014" hidden="1"/>
    <cellStyle name="Hipervínculo 9" xfId="11156" hidden="1"/>
    <cellStyle name="Hipervínculo 9" xfId="13881" hidden="1"/>
    <cellStyle name="Hipervínculo 9" xfId="1805" hidden="1"/>
    <cellStyle name="Hipervínculo 9" xfId="19118" hidden="1"/>
    <cellStyle name="Hipervínculo 9" xfId="19615" hidden="1"/>
    <cellStyle name="Hipervínculo 9" xfId="19699" hidden="1"/>
    <cellStyle name="Hipervínculo 9" xfId="18910" hidden="1"/>
    <cellStyle name="Hipervínculo 9" xfId="20265" hidden="1"/>
    <cellStyle name="Hipervínculo 9" xfId="20722" hidden="1"/>
    <cellStyle name="Hipervínculo 9" xfId="20806" hidden="1"/>
    <cellStyle name="Hipervínculo 9" xfId="19979" hidden="1"/>
    <cellStyle name="Hipervínculo 9" xfId="19234" hidden="1"/>
    <cellStyle name="Hipervínculo 9" xfId="18987" hidden="1"/>
    <cellStyle name="Hipervínculo 9" xfId="17692" hidden="1"/>
    <cellStyle name="Hipervínculo 9" xfId="16760" hidden="1"/>
    <cellStyle name="Hipervínculo 9" xfId="14824" hidden="1"/>
    <cellStyle name="Hipervínculo 9" xfId="14371" hidden="1"/>
    <cellStyle name="Hipervínculo 9" xfId="17223" hidden="1"/>
    <cellStyle name="Hipervínculo 9" xfId="11452" hidden="1"/>
    <cellStyle name="Hipervínculo 9" xfId="8231" hidden="1"/>
    <cellStyle name="Hipervínculo 9" xfId="8114" hidden="1"/>
    <cellStyle name="Hipervínculo 9" xfId="4087" hidden="1"/>
    <cellStyle name="Hipervínculo 9" xfId="1312" hidden="1"/>
    <cellStyle name="Hipervínculo 9" xfId="16051" hidden="1"/>
    <cellStyle name="Hipervínculo 9" xfId="18338" hidden="1"/>
    <cellStyle name="Hipervínculo 9" xfId="2637" hidden="1"/>
    <cellStyle name="Hipervínculo 9" xfId="21533" hidden="1"/>
    <cellStyle name="Hipervínculo 9" xfId="21990" hidden="1"/>
    <cellStyle name="Hipervínculo 9" xfId="22074" hidden="1"/>
    <cellStyle name="Hipervínculo 9" xfId="21439" hidden="1"/>
    <cellStyle name="Hipervínculo 9" xfId="22457" hidden="1"/>
    <cellStyle name="Hipervínculo 9" xfId="22914" hidden="1"/>
    <cellStyle name="Hipervínculo 9" xfId="22998"/>
    <cellStyle name="Hipervínculo 90" xfId="1597" hidden="1"/>
    <cellStyle name="Hipervínculo 90" xfId="2209" hidden="1"/>
    <cellStyle name="Hipervínculo 90" xfId="3851" hidden="1"/>
    <cellStyle name="Hipervínculo 90" xfId="4581" hidden="1"/>
    <cellStyle name="Hipervínculo 90" xfId="5891" hidden="1"/>
    <cellStyle name="Hipervínculo 90" xfId="6616" hidden="1"/>
    <cellStyle name="Hipervínculo 90" xfId="8516" hidden="1"/>
    <cellStyle name="Hipervínculo 90" xfId="9248" hidden="1"/>
    <cellStyle name="Hipervínculo 90" xfId="10711" hidden="1"/>
    <cellStyle name="Hipervínculo 90" xfId="11440" hidden="1"/>
    <cellStyle name="Hipervínculo 90" xfId="12656" hidden="1"/>
    <cellStyle name="Hipervínculo 90" xfId="13236" hidden="1"/>
    <cellStyle name="Hipervínculo 90" xfId="10428" hidden="1"/>
    <cellStyle name="Hipervínculo 90" xfId="7785" hidden="1"/>
    <cellStyle name="Hipervínculo 90" xfId="6741" hidden="1"/>
    <cellStyle name="Hipervínculo 90" xfId="4568" hidden="1"/>
    <cellStyle name="Hipervínculo 90" xfId="3295" hidden="1"/>
    <cellStyle name="Hipervínculo 90" xfId="630" hidden="1"/>
    <cellStyle name="Hipervínculo 90" xfId="14362" hidden="1"/>
    <cellStyle name="Hipervínculo 90" xfId="15670" hidden="1"/>
    <cellStyle name="Hipervínculo 90" xfId="16290" hidden="1"/>
    <cellStyle name="Hipervínculo 90" xfId="17268" hidden="1"/>
    <cellStyle name="Hipervínculo 90" xfId="17817" hidden="1"/>
    <cellStyle name="Hipervínculo 90" xfId="15412" hidden="1"/>
    <cellStyle name="Hipervínculo 90" xfId="12311" hidden="1"/>
    <cellStyle name="Hipervínculo 90" xfId="10305" hidden="1"/>
    <cellStyle name="Hipervínculo 90" xfId="6935" hidden="1"/>
    <cellStyle name="Hipervínculo 90" xfId="5233" hidden="1"/>
    <cellStyle name="Hipervínculo 90" xfId="836" hidden="1"/>
    <cellStyle name="Hipervínculo 90" xfId="11536" hidden="1"/>
    <cellStyle name="Hipervínculo 90" xfId="19267" hidden="1"/>
    <cellStyle name="Hipervínculo 90" xfId="19675" hidden="1"/>
    <cellStyle name="Hipervínculo 90" xfId="20374" hidden="1"/>
    <cellStyle name="Hipervínculo 90" xfId="20782" hidden="1"/>
    <cellStyle name="Hipervínculo 90" xfId="19036" hidden="1"/>
    <cellStyle name="Hipervínculo 90" xfId="16322" hidden="1"/>
    <cellStyle name="Hipervínculo 90" xfId="14537" hidden="1"/>
    <cellStyle name="Hipervínculo 90" xfId="10775" hidden="1"/>
    <cellStyle name="Hipervínculo 90" xfId="8151" hidden="1"/>
    <cellStyle name="Hipervínculo 90" xfId="1085" hidden="1"/>
    <cellStyle name="Hipervínculo 90" xfId="16362" hidden="1"/>
    <cellStyle name="Hipervínculo 90" xfId="21642" hidden="1"/>
    <cellStyle name="Hipervínculo 90" xfId="22050" hidden="1"/>
    <cellStyle name="Hipervínculo 90" xfId="22566" hidden="1"/>
    <cellStyle name="Hipervínculo 90" xfId="22974"/>
    <cellStyle name="Hipervínculo 91" xfId="1598" hidden="1"/>
    <cellStyle name="Hipervínculo 91" xfId="2207" hidden="1"/>
    <cellStyle name="Hipervínculo 91" xfId="3853" hidden="1"/>
    <cellStyle name="Hipervínculo 91" xfId="4577" hidden="1"/>
    <cellStyle name="Hipervínculo 91" xfId="5893" hidden="1"/>
    <cellStyle name="Hipervínculo 91" xfId="6612" hidden="1"/>
    <cellStyle name="Hipervínculo 91" xfId="8518" hidden="1"/>
    <cellStyle name="Hipervínculo 91" xfId="9244" hidden="1"/>
    <cellStyle name="Hipervínculo 91" xfId="10713" hidden="1"/>
    <cellStyle name="Hipervínculo 91" xfId="11437" hidden="1"/>
    <cellStyle name="Hipervínculo 91" xfId="12657" hidden="1"/>
    <cellStyle name="Hipervínculo 91" xfId="13233" hidden="1"/>
    <cellStyle name="Hipervínculo 91" xfId="10432" hidden="1"/>
    <cellStyle name="Hipervínculo 91" xfId="7783" hidden="1"/>
    <cellStyle name="Hipervínculo 91" xfId="6747" hidden="1"/>
    <cellStyle name="Hipervínculo 91" xfId="4564" hidden="1"/>
    <cellStyle name="Hipervínculo 91" xfId="3301" hidden="1"/>
    <cellStyle name="Hipervínculo 91" xfId="626" hidden="1"/>
    <cellStyle name="Hipervínculo 91" xfId="14360" hidden="1"/>
    <cellStyle name="Hipervínculo 91" xfId="15671" hidden="1"/>
    <cellStyle name="Hipervínculo 91" xfId="16287" hidden="1"/>
    <cellStyle name="Hipervínculo 91" xfId="17270" hidden="1"/>
    <cellStyle name="Hipervínculo 91" xfId="17816" hidden="1"/>
    <cellStyle name="Hipervínculo 91" xfId="15415" hidden="1"/>
    <cellStyle name="Hipervínculo 91" xfId="12310" hidden="1"/>
    <cellStyle name="Hipervínculo 91" xfId="10312" hidden="1"/>
    <cellStyle name="Hipervínculo 91" xfId="6932" hidden="1"/>
    <cellStyle name="Hipervínculo 91" xfId="5238" hidden="1"/>
    <cellStyle name="Hipervínculo 91" xfId="833" hidden="1"/>
    <cellStyle name="Hipervínculo 91" xfId="11527" hidden="1"/>
    <cellStyle name="Hipervínculo 91" xfId="19268" hidden="1"/>
    <cellStyle name="Hipervínculo 91" xfId="19674" hidden="1"/>
    <cellStyle name="Hipervínculo 91" xfId="20375" hidden="1"/>
    <cellStyle name="Hipervínculo 91" xfId="20781" hidden="1"/>
    <cellStyle name="Hipervínculo 91" xfId="19038" hidden="1"/>
    <cellStyle name="Hipervínculo 91" xfId="16317" hidden="1"/>
    <cellStyle name="Hipervínculo 91" xfId="14543" hidden="1"/>
    <cellStyle name="Hipervínculo 91" xfId="10768" hidden="1"/>
    <cellStyle name="Hipervínculo 91" xfId="8152" hidden="1"/>
    <cellStyle name="Hipervínculo 91" xfId="1083" hidden="1"/>
    <cellStyle name="Hipervínculo 91" xfId="16353" hidden="1"/>
    <cellStyle name="Hipervínculo 91" xfId="21643" hidden="1"/>
    <cellStyle name="Hipervínculo 91" xfId="22049" hidden="1"/>
    <cellStyle name="Hipervínculo 91" xfId="22567" hidden="1"/>
    <cellStyle name="Hipervínculo 91" xfId="22973"/>
    <cellStyle name="Hipervínculo 92" xfId="1600" hidden="1"/>
    <cellStyle name="Hipervínculo 92" xfId="2206" hidden="1"/>
    <cellStyle name="Hipervínculo 92" xfId="3855" hidden="1"/>
    <cellStyle name="Hipervínculo 92" xfId="4573" hidden="1"/>
    <cellStyle name="Hipervínculo 92" xfId="5895" hidden="1"/>
    <cellStyle name="Hipervínculo 92" xfId="6609" hidden="1"/>
    <cellStyle name="Hipervínculo 92" xfId="8519" hidden="1"/>
    <cellStyle name="Hipervínculo 92" xfId="9240" hidden="1"/>
    <cellStyle name="Hipervínculo 92" xfId="10715" hidden="1"/>
    <cellStyle name="Hipervínculo 92" xfId="11434" hidden="1"/>
    <cellStyle name="Hipervínculo 92" xfId="12658" hidden="1"/>
    <cellStyle name="Hipervínculo 92" xfId="13230" hidden="1"/>
    <cellStyle name="Hipervínculo 92" xfId="10437" hidden="1"/>
    <cellStyle name="Hipervínculo 92" xfId="7780" hidden="1"/>
    <cellStyle name="Hipervínculo 92" xfId="6751" hidden="1"/>
    <cellStyle name="Hipervínculo 92" xfId="4562" hidden="1"/>
    <cellStyle name="Hipervínculo 92" xfId="3305" hidden="1"/>
    <cellStyle name="Hipervínculo 92" xfId="624" hidden="1"/>
    <cellStyle name="Hipervínculo 92" xfId="14358" hidden="1"/>
    <cellStyle name="Hipervínculo 92" xfId="15673" hidden="1"/>
    <cellStyle name="Hipervínculo 92" xfId="16284" hidden="1"/>
    <cellStyle name="Hipervínculo 92" xfId="17271" hidden="1"/>
    <cellStyle name="Hipervínculo 92" xfId="17815" hidden="1"/>
    <cellStyle name="Hipervínculo 92" xfId="15418" hidden="1"/>
    <cellStyle name="Hipervínculo 92" xfId="12309" hidden="1"/>
    <cellStyle name="Hipervínculo 92" xfId="10318" hidden="1"/>
    <cellStyle name="Hipervínculo 92" xfId="6929" hidden="1"/>
    <cellStyle name="Hipervínculo 92" xfId="5241" hidden="1"/>
    <cellStyle name="Hipervínculo 92" xfId="831" hidden="1"/>
    <cellStyle name="Hipervínculo 92" xfId="11517" hidden="1"/>
    <cellStyle name="Hipervínculo 92" xfId="19269" hidden="1"/>
    <cellStyle name="Hipervínculo 92" xfId="19673" hidden="1"/>
    <cellStyle name="Hipervínculo 92" xfId="20376" hidden="1"/>
    <cellStyle name="Hipervínculo 92" xfId="20780" hidden="1"/>
    <cellStyle name="Hipervínculo 92" xfId="19039" hidden="1"/>
    <cellStyle name="Hipervínculo 92" xfId="16314" hidden="1"/>
    <cellStyle name="Hipervínculo 92" xfId="14549" hidden="1"/>
    <cellStyle name="Hipervínculo 92" xfId="10761" hidden="1"/>
    <cellStyle name="Hipervínculo 92" xfId="8153" hidden="1"/>
    <cellStyle name="Hipervínculo 92" xfId="1082" hidden="1"/>
    <cellStyle name="Hipervínculo 92" xfId="16344" hidden="1"/>
    <cellStyle name="Hipervínculo 92" xfId="21644" hidden="1"/>
    <cellStyle name="Hipervínculo 92" xfId="22048" hidden="1"/>
    <cellStyle name="Hipervínculo 92" xfId="22568" hidden="1"/>
    <cellStyle name="Hipervínculo 92" xfId="22972"/>
    <cellStyle name="Hipervínculo 93" xfId="1601" hidden="1"/>
    <cellStyle name="Hipervínculo 93" xfId="2203" hidden="1"/>
    <cellStyle name="Hipervínculo 93" xfId="3857" hidden="1"/>
    <cellStyle name="Hipervínculo 93" xfId="4571" hidden="1"/>
    <cellStyle name="Hipervínculo 93" xfId="5896" hidden="1"/>
    <cellStyle name="Hipervínculo 93" xfId="6606" hidden="1"/>
    <cellStyle name="Hipervínculo 93" xfId="8521" hidden="1"/>
    <cellStyle name="Hipervínculo 93" xfId="9238" hidden="1"/>
    <cellStyle name="Hipervínculo 93" xfId="10717" hidden="1"/>
    <cellStyle name="Hipervínculo 93" xfId="11431" hidden="1"/>
    <cellStyle name="Hipervínculo 93" xfId="12659" hidden="1"/>
    <cellStyle name="Hipervínculo 93" xfId="13227" hidden="1"/>
    <cellStyle name="Hipervínculo 93" xfId="10440" hidden="1"/>
    <cellStyle name="Hipervínculo 93" xfId="7778" hidden="1"/>
    <cellStyle name="Hipervínculo 93" xfId="6756" hidden="1"/>
    <cellStyle name="Hipervínculo 93" xfId="4558" hidden="1"/>
    <cellStyle name="Hipervínculo 93" xfId="3308" hidden="1"/>
    <cellStyle name="Hipervínculo 93" xfId="623" hidden="1"/>
    <cellStyle name="Hipervínculo 93" xfId="14356" hidden="1"/>
    <cellStyle name="Hipervínculo 93" xfId="15675" hidden="1"/>
    <cellStyle name="Hipervínculo 93" xfId="16281" hidden="1"/>
    <cellStyle name="Hipervínculo 93" xfId="17272" hidden="1"/>
    <cellStyle name="Hipervínculo 93" xfId="17814" hidden="1"/>
    <cellStyle name="Hipervínculo 93" xfId="15424" hidden="1"/>
    <cellStyle name="Hipervínculo 93" xfId="12308" hidden="1"/>
    <cellStyle name="Hipervínculo 93" xfId="10322" hidden="1"/>
    <cellStyle name="Hipervínculo 93" xfId="6926" hidden="1"/>
    <cellStyle name="Hipervínculo 93" xfId="5243" hidden="1"/>
    <cellStyle name="Hipervínculo 93" xfId="829" hidden="1"/>
    <cellStyle name="Hipervínculo 93" xfId="11504" hidden="1"/>
    <cellStyle name="Hipervínculo 93" xfId="19270" hidden="1"/>
    <cellStyle name="Hipervínculo 93" xfId="19672" hidden="1"/>
    <cellStyle name="Hipervínculo 93" xfId="20377" hidden="1"/>
    <cellStyle name="Hipervínculo 93" xfId="20779" hidden="1"/>
    <cellStyle name="Hipervínculo 93" xfId="19044" hidden="1"/>
    <cellStyle name="Hipervínculo 93" xfId="16312" hidden="1"/>
    <cellStyle name="Hipervínculo 93" xfId="14556" hidden="1"/>
    <cellStyle name="Hipervínculo 93" xfId="10754" hidden="1"/>
    <cellStyle name="Hipervínculo 93" xfId="8154" hidden="1"/>
    <cellStyle name="Hipervínculo 93" xfId="1080" hidden="1"/>
    <cellStyle name="Hipervínculo 93" xfId="16333" hidden="1"/>
    <cellStyle name="Hipervínculo 93" xfId="21645" hidden="1"/>
    <cellStyle name="Hipervínculo 93" xfId="22047" hidden="1"/>
    <cellStyle name="Hipervínculo 93" xfId="22569" hidden="1"/>
    <cellStyle name="Hipervínculo 93" xfId="22971"/>
    <cellStyle name="Hipervínculo 94" xfId="1602" hidden="1"/>
    <cellStyle name="Hipervínculo 94" xfId="1475" hidden="1"/>
    <cellStyle name="Hipervínculo 94" xfId="3859" hidden="1"/>
    <cellStyle name="Hipervínculo 94" xfId="3695" hidden="1"/>
    <cellStyle name="Hipervínculo 94" xfId="5898" hidden="1"/>
    <cellStyle name="Hipervínculo 94" xfId="5736" hidden="1"/>
    <cellStyle name="Hipervínculo 94" xfId="8523" hidden="1"/>
    <cellStyle name="Hipervínculo 94" xfId="8364" hidden="1"/>
    <cellStyle name="Hipervínculo 94" xfId="10718" hidden="1"/>
    <cellStyle name="Hipervínculo 94" xfId="10555" hidden="1"/>
    <cellStyle name="Hipervínculo 94" xfId="12661" hidden="1"/>
    <cellStyle name="Hipervínculo 94" xfId="12537" hidden="1"/>
    <cellStyle name="Hipervínculo 94" xfId="11937" hidden="1"/>
    <cellStyle name="Hipervínculo 94" xfId="7774" hidden="1"/>
    <cellStyle name="Hipervínculo 94" xfId="7949" hidden="1"/>
    <cellStyle name="Hipervínculo 94" xfId="4556" hidden="1"/>
    <cellStyle name="Hipervínculo 94" xfId="4724" hidden="1"/>
    <cellStyle name="Hipervínculo 94" xfId="621" hidden="1"/>
    <cellStyle name="Hipervínculo 94" xfId="778" hidden="1"/>
    <cellStyle name="Hipervínculo 94" xfId="15676" hidden="1"/>
    <cellStyle name="Hipervínculo 94" xfId="15517" hidden="1"/>
    <cellStyle name="Hipervínculo 94" xfId="17273" hidden="1"/>
    <cellStyle name="Hipervínculo 94" xfId="17146" hidden="1"/>
    <cellStyle name="Hipervínculo 94" xfId="16744" hidden="1"/>
    <cellStyle name="Hipervínculo 94" xfId="12307" hidden="1"/>
    <cellStyle name="Hipervínculo 94" xfId="12441" hidden="1"/>
    <cellStyle name="Hipervínculo 94" xfId="6923" hidden="1"/>
    <cellStyle name="Hipervínculo 94" xfId="7452" hidden="1"/>
    <cellStyle name="Hipervínculo 94" xfId="827" hidden="1"/>
    <cellStyle name="Hipervínculo 94" xfId="1009" hidden="1"/>
    <cellStyle name="Hipervínculo 94" xfId="19271" hidden="1"/>
    <cellStyle name="Hipervínculo 94" xfId="19123" hidden="1"/>
    <cellStyle name="Hipervínculo 94" xfId="20378" hidden="1"/>
    <cellStyle name="Hipervínculo 94" xfId="20269" hidden="1"/>
    <cellStyle name="Hipervínculo 94" xfId="19970" hidden="1"/>
    <cellStyle name="Hipervínculo 94" xfId="16310" hidden="1"/>
    <cellStyle name="Hipervínculo 94" xfId="16727" hidden="1"/>
    <cellStyle name="Hipervínculo 94" xfId="10747" hidden="1"/>
    <cellStyle name="Hipervínculo 94" xfId="11443" hidden="1"/>
    <cellStyle name="Hipervínculo 94" xfId="1078" hidden="1"/>
    <cellStyle name="Hipervínculo 94" xfId="1305" hidden="1"/>
    <cellStyle name="Hipervínculo 94" xfId="21646" hidden="1"/>
    <cellStyle name="Hipervínculo 94" xfId="21537" hidden="1"/>
    <cellStyle name="Hipervínculo 94" xfId="22570" hidden="1"/>
    <cellStyle name="Hipervínculo 94" xfId="22461"/>
    <cellStyle name="Hipervínculo 95" xfId="1603" hidden="1"/>
    <cellStyle name="Hipervínculo 95" xfId="1570" hidden="1"/>
    <cellStyle name="Hipervínculo 95" xfId="3861" hidden="1"/>
    <cellStyle name="Hipervínculo 95" xfId="3808" hidden="1"/>
    <cellStyle name="Hipervínculo 95" xfId="5900" hidden="1"/>
    <cellStyle name="Hipervínculo 95" xfId="5851" hidden="1"/>
    <cellStyle name="Hipervínculo 95" xfId="8525" hidden="1"/>
    <cellStyle name="Hipervínculo 95" xfId="8476" hidden="1"/>
    <cellStyle name="Hipervínculo 95" xfId="10720" hidden="1"/>
    <cellStyle name="Hipervínculo 95" xfId="10671" hidden="1"/>
    <cellStyle name="Hipervínculo 95" xfId="12662" hidden="1"/>
    <cellStyle name="Hipervínculo 95" xfId="12629" hidden="1"/>
    <cellStyle name="Hipervínculo 95" xfId="11739" hidden="1"/>
    <cellStyle name="Hipervínculo 95" xfId="7772" hidden="1"/>
    <cellStyle name="Hipervínculo 95" xfId="7822" hidden="1"/>
    <cellStyle name="Hipervínculo 95" xfId="4552" hidden="1"/>
    <cellStyle name="Hipervínculo 95" xfId="4597" hidden="1"/>
    <cellStyle name="Hipervínculo 95" xfId="619" hidden="1"/>
    <cellStyle name="Hipervínculo 95" xfId="668" hidden="1"/>
    <cellStyle name="Hipervínculo 95" xfId="15677" hidden="1"/>
    <cellStyle name="Hipervínculo 95" xfId="15629" hidden="1"/>
    <cellStyle name="Hipervínculo 95" xfId="17275" hidden="1"/>
    <cellStyle name="Hipervínculo 95" xfId="17239" hidden="1"/>
    <cellStyle name="Hipervínculo 95" xfId="16530" hidden="1"/>
    <cellStyle name="Hipervínculo 95" xfId="12306" hidden="1"/>
    <cellStyle name="Hipervínculo 95" xfId="12336" hidden="1"/>
    <cellStyle name="Hipervínculo 95" xfId="6920" hidden="1"/>
    <cellStyle name="Hipervínculo 95" xfId="7032" hidden="1"/>
    <cellStyle name="Hipervínculo 95" xfId="824" hidden="1"/>
    <cellStyle name="Hipervínculo 95" xfId="883" hidden="1"/>
    <cellStyle name="Hipervínculo 95" xfId="19272" hidden="1"/>
    <cellStyle name="Hipervínculo 95" xfId="19228" hidden="1"/>
    <cellStyle name="Hipervínculo 95" xfId="20379" hidden="1"/>
    <cellStyle name="Hipervínculo 95" xfId="20351" hidden="1"/>
    <cellStyle name="Hipervínculo 95" xfId="19782" hidden="1"/>
    <cellStyle name="Hipervínculo 95" xfId="16308" hidden="1"/>
    <cellStyle name="Hipervínculo 95" xfId="16394" hidden="1"/>
    <cellStyle name="Hipervínculo 95" xfId="10744" hidden="1"/>
    <cellStyle name="Hipervínculo 95" xfId="10930" hidden="1"/>
    <cellStyle name="Hipervínculo 95" xfId="1077" hidden="1"/>
    <cellStyle name="Hipervínculo 95" xfId="1122" hidden="1"/>
    <cellStyle name="Hipervínculo 95" xfId="21647" hidden="1"/>
    <cellStyle name="Hipervínculo 95" xfId="21619" hidden="1"/>
    <cellStyle name="Hipervínculo 95" xfId="22571" hidden="1"/>
    <cellStyle name="Hipervínculo 95" xfId="22543"/>
    <cellStyle name="Hipervínculo 96" xfId="1605" hidden="1"/>
    <cellStyle name="Hipervínculo 96" xfId="1580" hidden="1"/>
    <cellStyle name="Hipervínculo 96" xfId="3863" hidden="1"/>
    <cellStyle name="Hipervínculo 96" xfId="3828" hidden="1"/>
    <cellStyle name="Hipervínculo 96" xfId="5902" hidden="1"/>
    <cellStyle name="Hipervínculo 96" xfId="5869" hidden="1"/>
    <cellStyle name="Hipervínculo 96" xfId="8527" hidden="1"/>
    <cellStyle name="Hipervínculo 96" xfId="8494" hidden="1"/>
    <cellStyle name="Hipervínculo 96" xfId="10722" hidden="1"/>
    <cellStyle name="Hipervínculo 96" xfId="10690" hidden="1"/>
    <cellStyle name="Hipervínculo 96" xfId="12663" hidden="1"/>
    <cellStyle name="Hipervínculo 96" xfId="12639" hidden="1"/>
    <cellStyle name="Hipervínculo 96" xfId="11725" hidden="1"/>
    <cellStyle name="Hipervínculo 96" xfId="7770" hidden="1"/>
    <cellStyle name="Hipervínculo 96" xfId="7807" hidden="1"/>
    <cellStyle name="Hipervínculo 96" xfId="4551" hidden="1"/>
    <cellStyle name="Hipervínculo 96" xfId="4589" hidden="1"/>
    <cellStyle name="Hipervínculo 96" xfId="617" hidden="1"/>
    <cellStyle name="Hipervínculo 96" xfId="651" hidden="1"/>
    <cellStyle name="Hipervínculo 96" xfId="15679" hidden="1"/>
    <cellStyle name="Hipervínculo 96" xfId="15649" hidden="1"/>
    <cellStyle name="Hipervínculo 96" xfId="17276" hidden="1"/>
    <cellStyle name="Hipervínculo 96" xfId="17251" hidden="1"/>
    <cellStyle name="Hipervínculo 96" xfId="16515" hidden="1"/>
    <cellStyle name="Hipervínculo 96" xfId="12305" hidden="1"/>
    <cellStyle name="Hipervínculo 96" xfId="12326" hidden="1"/>
    <cellStyle name="Hipervínculo 96" xfId="6917" hidden="1"/>
    <cellStyle name="Hipervínculo 96" xfId="6976" hidden="1"/>
    <cellStyle name="Hipervínculo 96" xfId="823" hidden="1"/>
    <cellStyle name="Hipervínculo 96" xfId="862" hidden="1"/>
    <cellStyle name="Hipervínculo 96" xfId="19273" hidden="1"/>
    <cellStyle name="Hipervínculo 96" xfId="19248" hidden="1"/>
    <cellStyle name="Hipervínculo 96" xfId="20380" hidden="1"/>
    <cellStyle name="Hipervínculo 96" xfId="20359" hidden="1"/>
    <cellStyle name="Hipervínculo 96" xfId="19774" hidden="1"/>
    <cellStyle name="Hipervínculo 96" xfId="16307" hidden="1"/>
    <cellStyle name="Hipervínculo 96" xfId="16371" hidden="1"/>
    <cellStyle name="Hipervínculo 96" xfId="10737" hidden="1"/>
    <cellStyle name="Hipervínculo 96" xfId="10860" hidden="1"/>
    <cellStyle name="Hipervínculo 96" xfId="1075" hidden="1"/>
    <cellStyle name="Hipervínculo 96" xfId="1108" hidden="1"/>
    <cellStyle name="Hipervínculo 96" xfId="21648" hidden="1"/>
    <cellStyle name="Hipervínculo 96" xfId="21627" hidden="1"/>
    <cellStyle name="Hipervínculo 96" xfId="22572" hidden="1"/>
    <cellStyle name="Hipervínculo 96" xfId="22551"/>
    <cellStyle name="Hipervínculo 97" xfId="1607" hidden="1"/>
    <cellStyle name="Hipervínculo 97" xfId="1365" hidden="1"/>
    <cellStyle name="Hipervínculo 97" xfId="3865" hidden="1"/>
    <cellStyle name="Hipervínculo 97" xfId="3558" hidden="1"/>
    <cellStyle name="Hipervínculo 97" xfId="5904" hidden="1"/>
    <cellStyle name="Hipervínculo 97" xfId="5602" hidden="1"/>
    <cellStyle name="Hipervínculo 97" xfId="8529" hidden="1"/>
    <cellStyle name="Hipervínculo 97" xfId="8233" hidden="1"/>
    <cellStyle name="Hipervínculo 97" xfId="10724" hidden="1"/>
    <cellStyle name="Hipervínculo 97" xfId="10417" hidden="1"/>
    <cellStyle name="Hipervínculo 97" xfId="12664" hidden="1"/>
    <cellStyle name="Hipervínculo 97" xfId="12433" hidden="1"/>
    <cellStyle name="Hipervínculo 97" xfId="12187" hidden="1"/>
    <cellStyle name="Hipervínculo 97" xfId="7767" hidden="1"/>
    <cellStyle name="Hipervínculo 97" xfId="8089" hidden="1"/>
    <cellStyle name="Hipervínculo 97" xfId="4549" hidden="1"/>
    <cellStyle name="Hipervínculo 97" xfId="4849" hidden="1"/>
    <cellStyle name="Hipervínculo 97" xfId="616" hidden="1"/>
    <cellStyle name="Hipervínculo 97" xfId="905" hidden="1"/>
    <cellStyle name="Hipervínculo 97" xfId="15681" hidden="1"/>
    <cellStyle name="Hipervínculo 97" xfId="15399" hidden="1"/>
    <cellStyle name="Hipervínculo 97" xfId="17277" hidden="1"/>
    <cellStyle name="Hipervínculo 97" xfId="17078" hidden="1"/>
    <cellStyle name="Hipervínculo 97" xfId="16983" hidden="1"/>
    <cellStyle name="Hipervínculo 97" xfId="12304" hidden="1"/>
    <cellStyle name="Hipervínculo 97" xfId="12665" hidden="1"/>
    <cellStyle name="Hipervínculo 97" xfId="6913" hidden="1"/>
    <cellStyle name="Hipervínculo 97" xfId="7761" hidden="1"/>
    <cellStyle name="Hipervínculo 97" xfId="818" hidden="1"/>
    <cellStyle name="Hipervínculo 97" xfId="1121" hidden="1"/>
    <cellStyle name="Hipervínculo 97" xfId="19274" hidden="1"/>
    <cellStyle name="Hipervínculo 97" xfId="19030" hidden="1"/>
    <cellStyle name="Hipervínculo 97" xfId="20381" hidden="1"/>
    <cellStyle name="Hipervínculo 97" xfId="20212" hidden="1"/>
    <cellStyle name="Hipervínculo 97" xfId="20167" hidden="1"/>
    <cellStyle name="Hipervínculo 97" xfId="16305" hidden="1"/>
    <cellStyle name="Hipervínculo 97" xfId="17015" hidden="1"/>
    <cellStyle name="Hipervínculo 97" xfId="10730" hidden="1"/>
    <cellStyle name="Hipervínculo 97" xfId="11668" hidden="1"/>
    <cellStyle name="Hipervínculo 97" xfId="1073" hidden="1"/>
    <cellStyle name="Hipervínculo 97" xfId="1599" hidden="1"/>
    <cellStyle name="Hipervínculo 97" xfId="21649" hidden="1"/>
    <cellStyle name="Hipervínculo 97" xfId="21480" hidden="1"/>
    <cellStyle name="Hipervínculo 97" xfId="22573" hidden="1"/>
    <cellStyle name="Hipervínculo 97" xfId="22404"/>
    <cellStyle name="Hipervínculo 98" xfId="1608" hidden="1"/>
    <cellStyle name="Hipervínculo 98" xfId="1368" hidden="1"/>
    <cellStyle name="Hipervínculo 98" xfId="3867" hidden="1"/>
    <cellStyle name="Hipervínculo 98" xfId="3562" hidden="1"/>
    <cellStyle name="Hipervínculo 98" xfId="5906" hidden="1"/>
    <cellStyle name="Hipervínculo 98" xfId="5605" hidden="1"/>
    <cellStyle name="Hipervínculo 98" xfId="8530" hidden="1"/>
    <cellStyle name="Hipervínculo 98" xfId="8237" hidden="1"/>
    <cellStyle name="Hipervínculo 98" xfId="10725" hidden="1"/>
    <cellStyle name="Hipervínculo 98" xfId="10420" hidden="1"/>
    <cellStyle name="Hipervínculo 98" xfId="12666" hidden="1"/>
    <cellStyle name="Hipervínculo 98" xfId="12436" hidden="1"/>
    <cellStyle name="Hipervínculo 98" xfId="12181" hidden="1"/>
    <cellStyle name="Hipervínculo 98" xfId="7765" hidden="1"/>
    <cellStyle name="Hipervínculo 98" xfId="8087" hidden="1"/>
    <cellStyle name="Hipervínculo 98" xfId="4548" hidden="1"/>
    <cellStyle name="Hipervínculo 98" xfId="4847" hidden="1"/>
    <cellStyle name="Hipervínculo 98" xfId="614" hidden="1"/>
    <cellStyle name="Hipervínculo 98" xfId="901" hidden="1"/>
    <cellStyle name="Hipervínculo 98" xfId="15683" hidden="1"/>
    <cellStyle name="Hipervínculo 98" xfId="15401" hidden="1"/>
    <cellStyle name="Hipervínculo 98" xfId="17278" hidden="1"/>
    <cellStyle name="Hipervínculo 98" xfId="17079" hidden="1"/>
    <cellStyle name="Hipervínculo 98" xfId="16982" hidden="1"/>
    <cellStyle name="Hipervínculo 98" xfId="12303" hidden="1"/>
    <cellStyle name="Hipervínculo 98" xfId="12660" hidden="1"/>
    <cellStyle name="Hipervínculo 98" xfId="6909" hidden="1"/>
    <cellStyle name="Hipervínculo 98" xfId="7755" hidden="1"/>
    <cellStyle name="Hipervínculo 98" xfId="812" hidden="1"/>
    <cellStyle name="Hipervínculo 98" xfId="1118" hidden="1"/>
    <cellStyle name="Hipervínculo 98" xfId="19275" hidden="1"/>
    <cellStyle name="Hipervínculo 98" xfId="19031" hidden="1"/>
    <cellStyle name="Hipervínculo 98" xfId="20382" hidden="1"/>
    <cellStyle name="Hipervínculo 98" xfId="20213" hidden="1"/>
    <cellStyle name="Hipervínculo 98" xfId="20166" hidden="1"/>
    <cellStyle name="Hipervínculo 98" xfId="16302" hidden="1"/>
    <cellStyle name="Hipervínculo 98" xfId="17014" hidden="1"/>
    <cellStyle name="Hipervínculo 98" xfId="10723" hidden="1"/>
    <cellStyle name="Hipervínculo 98" xfId="11663" hidden="1"/>
    <cellStyle name="Hipervínculo 98" xfId="1072" hidden="1"/>
    <cellStyle name="Hipervínculo 98" xfId="1595" hidden="1"/>
    <cellStyle name="Hipervínculo 98" xfId="21650" hidden="1"/>
    <cellStyle name="Hipervínculo 98" xfId="21481" hidden="1"/>
    <cellStyle name="Hipervínculo 98" xfId="22574" hidden="1"/>
    <cellStyle name="Hipervínculo 98" xfId="22405"/>
    <cellStyle name="Hipervínculo 99" xfId="1610" hidden="1"/>
    <cellStyle name="Hipervínculo 99" xfId="1372" hidden="1"/>
    <cellStyle name="Hipervínculo 99" xfId="3869" hidden="1"/>
    <cellStyle name="Hipervínculo 99" xfId="3566" hidden="1"/>
    <cellStyle name="Hipervínculo 99" xfId="5908" hidden="1"/>
    <cellStyle name="Hipervínculo 99" xfId="5609" hidden="1"/>
    <cellStyle name="Hipervínculo 99" xfId="8532" hidden="1"/>
    <cellStyle name="Hipervínculo 99" xfId="8241" hidden="1"/>
    <cellStyle name="Hipervínculo 99" xfId="10727" hidden="1"/>
    <cellStyle name="Hipervínculo 99" xfId="10424" hidden="1"/>
    <cellStyle name="Hipervínculo 99" xfId="12667" hidden="1"/>
    <cellStyle name="Hipervínculo 99" xfId="12439" hidden="1"/>
    <cellStyle name="Hipervínculo 99" xfId="12174" hidden="1"/>
    <cellStyle name="Hipervínculo 99" xfId="7764" hidden="1"/>
    <cellStyle name="Hipervínculo 99" xfId="8085" hidden="1"/>
    <cellStyle name="Hipervínculo 99" xfId="4545" hidden="1"/>
    <cellStyle name="Hipervínculo 99" xfId="4845" hidden="1"/>
    <cellStyle name="Hipervínculo 99" xfId="612" hidden="1"/>
    <cellStyle name="Hipervínculo 99" xfId="897" hidden="1"/>
    <cellStyle name="Hipervínculo 99" xfId="15684" hidden="1"/>
    <cellStyle name="Hipervínculo 99" xfId="15403" hidden="1"/>
    <cellStyle name="Hipervínculo 99" xfId="17279" hidden="1"/>
    <cellStyle name="Hipervínculo 99" xfId="17080" hidden="1"/>
    <cellStyle name="Hipervínculo 99" xfId="16977" hidden="1"/>
    <cellStyle name="Hipervínculo 99" xfId="12302" hidden="1"/>
    <cellStyle name="Hipervínculo 99" xfId="12655" hidden="1"/>
    <cellStyle name="Hipervínculo 99" xfId="6883" hidden="1"/>
    <cellStyle name="Hipervínculo 99" xfId="7742" hidden="1"/>
    <cellStyle name="Hipervínculo 99" xfId="808" hidden="1"/>
    <cellStyle name="Hipervínculo 99" xfId="1116" hidden="1"/>
    <cellStyle name="Hipervínculo 99" xfId="19276" hidden="1"/>
    <cellStyle name="Hipervínculo 99" xfId="19032" hidden="1"/>
    <cellStyle name="Hipervínculo 99" xfId="20383" hidden="1"/>
    <cellStyle name="Hipervínculo 99" xfId="20214" hidden="1"/>
    <cellStyle name="Hipervínculo 99" xfId="20162" hidden="1"/>
    <cellStyle name="Hipervínculo 99" xfId="16301" hidden="1"/>
    <cellStyle name="Hipervínculo 99" xfId="17013" hidden="1"/>
    <cellStyle name="Hipervínculo 99" xfId="10716" hidden="1"/>
    <cellStyle name="Hipervínculo 99" xfId="11657" hidden="1"/>
    <cellStyle name="Hipervínculo 99" xfId="1070" hidden="1"/>
    <cellStyle name="Hipervínculo 99" xfId="1582" hidden="1"/>
    <cellStyle name="Hipervínculo 99" xfId="21651" hidden="1"/>
    <cellStyle name="Hipervínculo 99" xfId="21482" hidden="1"/>
    <cellStyle name="Hipervínculo 99" xfId="22575" hidden="1"/>
    <cellStyle name="Hipervínculo 99" xfId="22406"/>
    <cellStyle name="Hipervínculo visitado 10" xfId="466"/>
    <cellStyle name="Hipervínculo visitado 11" xfId="468"/>
    <cellStyle name="Hipervínculo visitado 12" xfId="470"/>
    <cellStyle name="Hipervínculo visitado 13" xfId="472"/>
    <cellStyle name="Hipervínculo visitado 14" xfId="474"/>
    <cellStyle name="Hipervínculo visitado 15" xfId="475"/>
    <cellStyle name="Hipervínculo visitado 16" xfId="567"/>
    <cellStyle name="Hipervínculo visitado 17" xfId="565"/>
    <cellStyle name="Hipervínculo visitado 18" xfId="477"/>
    <cellStyle name="Hipervínculo visitado 19" xfId="478"/>
    <cellStyle name="Hipervínculo visitado 2" xfId="450"/>
    <cellStyle name="Hipervínculo visitado 20" xfId="559"/>
    <cellStyle name="Hipervínculo visitado 21" xfId="554"/>
    <cellStyle name="Hipervínculo visitado 22" xfId="556"/>
    <cellStyle name="Hipervínculo visitado 23" xfId="553"/>
    <cellStyle name="Hipervínculo visitado 24" xfId="481"/>
    <cellStyle name="Hipervínculo visitado 25" xfId="482"/>
    <cellStyle name="Hipervínculo visitado 26" xfId="547"/>
    <cellStyle name="Hipervínculo visitado 27" xfId="542"/>
    <cellStyle name="Hipervínculo visitado 28" xfId="544"/>
    <cellStyle name="Hipervínculo visitado 29" xfId="541"/>
    <cellStyle name="Hipervínculo visitado 3" xfId="452"/>
    <cellStyle name="Hipervínculo visitado 30" xfId="571"/>
    <cellStyle name="Hipervínculo visitado 31" xfId="548"/>
    <cellStyle name="Hipervínculo visitado 32" xfId="484"/>
    <cellStyle name="Hipervínculo visitado 33" xfId="580"/>
    <cellStyle name="Hipervínculo visitado 34" xfId="485"/>
    <cellStyle name="Hipervínculo visitado 35" xfId="584"/>
    <cellStyle name="Hipervínculo visitado 36" xfId="487"/>
    <cellStyle name="Hipervínculo visitado 37" xfId="489"/>
    <cellStyle name="Hipervínculo visitado 38" xfId="581"/>
    <cellStyle name="Hipervínculo visitado 39" xfId="576"/>
    <cellStyle name="Hipervínculo visitado 4" xfId="454"/>
    <cellStyle name="Hipervínculo visitado 40" xfId="492"/>
    <cellStyle name="Hipervínculo visitado 41" xfId="494"/>
    <cellStyle name="Hipervínculo visitado 42" xfId="496"/>
    <cellStyle name="Hipervínculo visitado 43" xfId="498"/>
    <cellStyle name="Hipervínculo visitado 44" xfId="500"/>
    <cellStyle name="Hipervínculo visitado 45" xfId="583"/>
    <cellStyle name="Hipervínculo visitado 46" xfId="501"/>
    <cellStyle name="Hipervínculo visitado 47" xfId="503"/>
    <cellStyle name="Hipervínculo visitado 48" xfId="505"/>
    <cellStyle name="Hipervínculo visitado 49" xfId="440"/>
    <cellStyle name="Hipervínculo visitado 5" xfId="456"/>
    <cellStyle name="Hipervínculo visitado 50" xfId="443"/>
    <cellStyle name="Hipervínculo visitado 51" xfId="429"/>
    <cellStyle name="Hipervínculo visitado 52" xfId="431"/>
    <cellStyle name="Hipervínculo visitado 53" xfId="508"/>
    <cellStyle name="Hipervínculo visitado 54" xfId="552"/>
    <cellStyle name="Hipervínculo visitado 55" xfId="509"/>
    <cellStyle name="Hipervínculo visitado 56" xfId="446"/>
    <cellStyle name="Hipervínculo visitado 57" xfId="444"/>
    <cellStyle name="Hipervínculo visitado 58" xfId="442"/>
    <cellStyle name="Hipervínculo visitado 59" xfId="510"/>
    <cellStyle name="Hipervínculo visitado 6" xfId="458"/>
    <cellStyle name="Hipervínculo visitado 60" xfId="511"/>
    <cellStyle name="Hipervínculo visitado 61" xfId="436"/>
    <cellStyle name="Hipervínculo visitado 62" xfId="433"/>
    <cellStyle name="Hipervínculo visitado 63" xfId="435"/>
    <cellStyle name="Hipervínculo visitado 64" xfId="430"/>
    <cellStyle name="Hipervínculo visitado 65" xfId="514"/>
    <cellStyle name="Hipervínculo visitado 66" xfId="515"/>
    <cellStyle name="Hipervínculo visitado 67" xfId="517"/>
    <cellStyle name="Hipervínculo visitado 68" xfId="424"/>
    <cellStyle name="Hipervínculo visitado 69" xfId="422"/>
    <cellStyle name="Hipervínculo visitado 7" xfId="460"/>
    <cellStyle name="Hipervínculo visitado 70" xfId="518"/>
    <cellStyle name="Hipervínculo visitado 71" xfId="519"/>
    <cellStyle name="Hipervínculo visitado 72" xfId="522"/>
    <cellStyle name="Hipervínculo visitado 73" xfId="524"/>
    <cellStyle name="Hipervínculo visitado 74" xfId="526"/>
    <cellStyle name="Hipervínculo visitado 75" xfId="528"/>
    <cellStyle name="Hipervínculo visitado 76" xfId="530"/>
    <cellStyle name="Hipervínculo visitado 77" xfId="532"/>
    <cellStyle name="Hipervínculo visitado 78" xfId="534"/>
    <cellStyle name="Hipervínculo visitado 79" xfId="536"/>
    <cellStyle name="Hipervínculo visitado 8" xfId="462"/>
    <cellStyle name="Hipervínculo visitado 80" xfId="538"/>
    <cellStyle name="Hipervínculo visitado 81" xfId="540"/>
    <cellStyle name="Hipervínculo visitado 82" xfId="588"/>
    <cellStyle name="Hipervínculo visitado 83" xfId="590"/>
    <cellStyle name="Hipervínculo visitado 84" xfId="592"/>
    <cellStyle name="Hipervínculo visitado 85" xfId="594"/>
    <cellStyle name="Hipervínculo visitado 9" xfId="464"/>
    <cellStyle name="Incorrecto" xfId="8" builtinId="27" customBuiltin="1"/>
    <cellStyle name="Indefinido" xfId="306"/>
    <cellStyle name="MI TITULO" xfId="307"/>
    <cellStyle name="Millares" xfId="1" builtinId="3"/>
    <cellStyle name="Millares [0] 2" xfId="118"/>
    <cellStyle name="Millares [0] 2 2" xfId="308"/>
    <cellStyle name="Millares [0] 4" xfId="309"/>
    <cellStyle name="Millares 10" xfId="310"/>
    <cellStyle name="Millares 11" xfId="311"/>
    <cellStyle name="Millares 12" xfId="312"/>
    <cellStyle name="Millares 13" xfId="313"/>
    <cellStyle name="Millares 14" xfId="314"/>
    <cellStyle name="Millares 15" xfId="315"/>
    <cellStyle name="Millares 16" xfId="316"/>
    <cellStyle name="Millares 17" xfId="317"/>
    <cellStyle name="Millares 18" xfId="318"/>
    <cellStyle name="Millares 19" xfId="319"/>
    <cellStyle name="Millares 2" xfId="178"/>
    <cellStyle name="Millares 2 2" xfId="320"/>
    <cellStyle name="Millares 2 2 2" xfId="1223"/>
    <cellStyle name="Millares 2 3" xfId="1224"/>
    <cellStyle name="Millares 20" xfId="321"/>
    <cellStyle name="Millares 21" xfId="322"/>
    <cellStyle name="Millares 22" xfId="323"/>
    <cellStyle name="Millares 23" xfId="413"/>
    <cellStyle name="Millares 24" xfId="62"/>
    <cellStyle name="Millares 25" xfId="416"/>
    <cellStyle name="Millares 26" xfId="573"/>
    <cellStyle name="Millares 27" xfId="427"/>
    <cellStyle name="Millares 28" xfId="563"/>
    <cellStyle name="Millares 29" xfId="438"/>
    <cellStyle name="Millares 3" xfId="324"/>
    <cellStyle name="Millares 3 2" xfId="325"/>
    <cellStyle name="Millares 30" xfId="551"/>
    <cellStyle name="Millares 31" xfId="595"/>
    <cellStyle name="Millares 32" xfId="603"/>
    <cellStyle name="Millares 33" xfId="596"/>
    <cellStyle name="Millares 34" xfId="601"/>
    <cellStyle name="Millares 35" xfId="598"/>
    <cellStyle name="Millares 36" xfId="628"/>
    <cellStyle name="Millares 37" xfId="627"/>
    <cellStyle name="Millares 4" xfId="326"/>
    <cellStyle name="Millares 5" xfId="327"/>
    <cellStyle name="Millares 5 2" xfId="328"/>
    <cellStyle name="Millares 5 3" xfId="329"/>
    <cellStyle name="Millares 6" xfId="330"/>
    <cellStyle name="Millares 7" xfId="331"/>
    <cellStyle name="Millares 8" xfId="332"/>
    <cellStyle name="Millares 9" xfId="333"/>
    <cellStyle name="Moneda [0] 2" xfId="204"/>
    <cellStyle name="Moneda 10" xfId="417"/>
    <cellStyle name="Moneda 11" xfId="572"/>
    <cellStyle name="Moneda 12" xfId="428"/>
    <cellStyle name="Moneda 13" xfId="562"/>
    <cellStyle name="Moneda 14" xfId="439"/>
    <cellStyle name="Moneda 15" xfId="550"/>
    <cellStyle name="Moneda 16" xfId="520"/>
    <cellStyle name="Moneda 17" xfId="602"/>
    <cellStyle name="Moneda 18" xfId="597"/>
    <cellStyle name="Moneda 19" xfId="600"/>
    <cellStyle name="Moneda 2" xfId="46"/>
    <cellStyle name="Moneda 2 2" xfId="334"/>
    <cellStyle name="Moneda 2 3" xfId="177"/>
    <cellStyle name="Moneda 20" xfId="599"/>
    <cellStyle name="Moneda 21" xfId="23307"/>
    <cellStyle name="Moneda 22" xfId="23308"/>
    <cellStyle name="Moneda 23" xfId="23309"/>
    <cellStyle name="Moneda 24" xfId="23310"/>
    <cellStyle name="Moneda 25" xfId="23311"/>
    <cellStyle name="Moneda 26" xfId="23312"/>
    <cellStyle name="Moneda 27" xfId="23313"/>
    <cellStyle name="Moneda 28" xfId="23314"/>
    <cellStyle name="Moneda 29" xfId="23315"/>
    <cellStyle name="Moneda 3" xfId="149"/>
    <cellStyle name="Moneda 3 2" xfId="335"/>
    <cellStyle name="Moneda 30" xfId="23316"/>
    <cellStyle name="Moneda 31" xfId="23317"/>
    <cellStyle name="Moneda 32" xfId="23318"/>
    <cellStyle name="Moneda 4" xfId="125"/>
    <cellStyle name="Moneda 4 2" xfId="336"/>
    <cellStyle name="Moneda 5" xfId="98"/>
    <cellStyle name="Moneda 5 2" xfId="337"/>
    <cellStyle name="Moneda 6" xfId="73"/>
    <cellStyle name="Moneda 6 2" xfId="338"/>
    <cellStyle name="Moneda 7" xfId="43"/>
    <cellStyle name="Moneda 7 2" xfId="339"/>
    <cellStyle name="Moneda 8" xfId="340"/>
    <cellStyle name="Moneda 9" xfId="248"/>
    <cellStyle name="Monetario" xfId="341"/>
    <cellStyle name="Monetario0" xfId="342"/>
    <cellStyle name="Neutral" xfId="9" builtinId="28" customBuiltin="1"/>
    <cellStyle name="Normal" xfId="0" builtinId="0"/>
    <cellStyle name="Normal 12" xfId="245"/>
    <cellStyle name="Normal 13" xfId="343"/>
    <cellStyle name="Normal 2" xfId="244"/>
    <cellStyle name="Normal 2 2" xfId="344"/>
    <cellStyle name="Normal 2 3" xfId="345"/>
    <cellStyle name="Normal 2 4" xfId="346"/>
    <cellStyle name="Normal 2 5" xfId="249"/>
    <cellStyle name="Normal 2 6" xfId="205"/>
    <cellStyle name="Normal 2_Modelo Financiero Oxicol 19 VIII 08" xfId="347"/>
    <cellStyle name="Normal 3" xfId="195"/>
    <cellStyle name="Normal 4" xfId="348"/>
    <cellStyle name="Normal 5" xfId="349"/>
    <cellStyle name="Normal 6" xfId="350"/>
    <cellStyle name="Normal 7" xfId="351"/>
    <cellStyle name="Notas" xfId="16" builtinId="10" customBuiltin="1"/>
    <cellStyle name="Output" xfId="352"/>
    <cellStyle name="Output 2" xfId="1225"/>
    <cellStyle name="Porcentaje" xfId="23306" builtinId="5"/>
    <cellStyle name="Porcentaje 2" xfId="176"/>
    <cellStyle name="Porcentaje 2 2" xfId="1226"/>
    <cellStyle name="Porcentaje 3" xfId="247"/>
    <cellStyle name="Porcentual 10" xfId="353"/>
    <cellStyle name="Porcentual 14" xfId="354"/>
    <cellStyle name="Porcentual 2" xfId="355"/>
    <cellStyle name="Porcentual 2 2" xfId="356"/>
    <cellStyle name="Porcentual 2 3" xfId="357"/>
    <cellStyle name="Porcentual 2 3 2" xfId="1227"/>
    <cellStyle name="Porcentual 3" xfId="358"/>
    <cellStyle name="Porcentual 3 2" xfId="359"/>
    <cellStyle name="Porcentual 3 3" xfId="1228"/>
    <cellStyle name="Porcentual 4" xfId="360"/>
    <cellStyle name="Porcentual 5" xfId="361"/>
    <cellStyle name="Porcentual 6" xfId="362"/>
    <cellStyle name="Porcentual 7" xfId="363"/>
    <cellStyle name="Porcentual 8" xfId="364"/>
    <cellStyle name="Porcentual 9" xfId="365"/>
    <cellStyle name="Punto" xfId="366"/>
    <cellStyle name="Punto0" xfId="367"/>
    <cellStyle name="RISKbigPercent" xfId="368"/>
    <cellStyle name="RISKblandrEdge" xfId="369"/>
    <cellStyle name="RISKblCorner" xfId="370"/>
    <cellStyle name="RISKbottomEdge" xfId="371"/>
    <cellStyle name="RISKbrCorner" xfId="372"/>
    <cellStyle name="RISKdarkBoxed" xfId="373"/>
    <cellStyle name="RISKdarkShade" xfId="374"/>
    <cellStyle name="RISKdbottomEdge" xfId="375"/>
    <cellStyle name="RISKdrightEdge" xfId="376"/>
    <cellStyle name="RISKdurationTime" xfId="377"/>
    <cellStyle name="RISKinNumber" xfId="378"/>
    <cellStyle name="RISKlandrEdge" xfId="379"/>
    <cellStyle name="RISKleftEdge" xfId="380"/>
    <cellStyle name="RISKlightBoxed" xfId="381"/>
    <cellStyle name="RISKltandbEdge" xfId="382"/>
    <cellStyle name="RISKnormBoxed" xfId="383"/>
    <cellStyle name="RISKnormCenter" xfId="384"/>
    <cellStyle name="RISKnormHeading" xfId="385"/>
    <cellStyle name="RISKnormItal" xfId="386"/>
    <cellStyle name="RISKnormLabel" xfId="387"/>
    <cellStyle name="RISKnormShade" xfId="388"/>
    <cellStyle name="RISKnormTitle" xfId="389"/>
    <cellStyle name="RISKoutNumber" xfId="390"/>
    <cellStyle name="RISKrightEdge" xfId="391"/>
    <cellStyle name="RISKrtandbEdge" xfId="392"/>
    <cellStyle name="RISKssTime" xfId="393"/>
    <cellStyle name="RISKtandbEdge" xfId="394"/>
    <cellStyle name="RISKtlandrEdge" xfId="395"/>
    <cellStyle name="RISKtlCorner" xfId="396"/>
    <cellStyle name="RISKtopEdge" xfId="397"/>
    <cellStyle name="RISKtrCorner" xfId="398"/>
    <cellStyle name="Salida" xfId="11" builtinId="21" customBuiltin="1"/>
    <cellStyle name="Text" xfId="399"/>
    <cellStyle name="Texto de advertencia" xfId="15" builtinId="11" customBuiltin="1"/>
    <cellStyle name="Texto explicativo" xfId="17" builtinId="53" customBuiltin="1"/>
    <cellStyle name="Title" xfId="400"/>
    <cellStyle name="Title 2" xfId="1229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  <cellStyle name="Währung" xfId="401"/>
    <cellStyle name="ДАТА" xfId="402"/>
    <cellStyle name="ДЕНЕЖНЫЙ_BOPENGC" xfId="403"/>
    <cellStyle name="ЗАГОЛОВОК1" xfId="404"/>
    <cellStyle name="ЗАГОЛОВОК2" xfId="405"/>
    <cellStyle name="ИТОГОВЫЙ" xfId="406"/>
    <cellStyle name="Обычный_BOPENGC" xfId="407"/>
    <cellStyle name="ПРОЦЕНТНЫЙ_BOPENGC" xfId="408"/>
    <cellStyle name="ТЕКСТ" xfId="409"/>
    <cellStyle name="ФИКСИРОВАННЫЙ" xfId="410"/>
    <cellStyle name="ФИНАНСОВЫЙ_BOPENGC" xfId="411"/>
    <cellStyle name="표준_R_Procurement Plan for Hwasung T700HP(Equipment &amp; Construction)_Rev 0" xfId="412"/>
  </cellStyles>
  <dxfs count="0"/>
  <tableStyles count="0" defaultTableStyle="TableStyleMedium2" defaultPivotStyle="PivotStyleLight16"/>
  <colors>
    <mruColors>
      <color rgb="FF31869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332496</xdr:colOff>
      <xdr:row>5</xdr:row>
      <xdr:rowOff>47624</xdr:rowOff>
    </xdr:from>
    <xdr:to>
      <xdr:col>8</xdr:col>
      <xdr:colOff>1197268</xdr:colOff>
      <xdr:row>8</xdr:row>
      <xdr:rowOff>142874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5139" y="1000124"/>
          <a:ext cx="864772" cy="8708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38100</xdr:rowOff>
    </xdr:from>
    <xdr:to>
      <xdr:col>6</xdr:col>
      <xdr:colOff>790575</xdr:colOff>
      <xdr:row>4</xdr:row>
      <xdr:rowOff>169745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23850"/>
          <a:ext cx="809625" cy="8174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585108</xdr:colOff>
      <xdr:row>1</xdr:row>
      <xdr:rowOff>27214</xdr:rowOff>
    </xdr:from>
    <xdr:to>
      <xdr:col>6</xdr:col>
      <xdr:colOff>1394733</xdr:colOff>
      <xdr:row>4</xdr:row>
      <xdr:rowOff>161127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929" y="312964"/>
          <a:ext cx="809625" cy="814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38100</xdr:rowOff>
    </xdr:from>
    <xdr:to>
      <xdr:col>7</xdr:col>
      <xdr:colOff>316592</xdr:colOff>
      <xdr:row>4</xdr:row>
      <xdr:rowOff>169745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323850"/>
          <a:ext cx="809625" cy="8174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4</xdr:row>
      <xdr:rowOff>38100</xdr:rowOff>
    </xdr:from>
    <xdr:to>
      <xdr:col>4</xdr:col>
      <xdr:colOff>790575</xdr:colOff>
      <xdr:row>7</xdr:row>
      <xdr:rowOff>169745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23850"/>
          <a:ext cx="809625" cy="8174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190501</xdr:colOff>
      <xdr:row>4</xdr:row>
      <xdr:rowOff>40821</xdr:rowOff>
    </xdr:from>
    <xdr:to>
      <xdr:col>5</xdr:col>
      <xdr:colOff>6804</xdr:colOff>
      <xdr:row>7</xdr:row>
      <xdr:rowOff>174734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1822" y="326571"/>
          <a:ext cx="809625" cy="814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44902</xdr:colOff>
      <xdr:row>1</xdr:row>
      <xdr:rowOff>54427</xdr:rowOff>
    </xdr:from>
    <xdr:to>
      <xdr:col>6</xdr:col>
      <xdr:colOff>864052</xdr:colOff>
      <xdr:row>4</xdr:row>
      <xdr:rowOff>176891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1616" y="340177"/>
          <a:ext cx="819150" cy="802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312965</xdr:colOff>
      <xdr:row>1</xdr:row>
      <xdr:rowOff>27214</xdr:rowOff>
    </xdr:from>
    <xdr:to>
      <xdr:col>5</xdr:col>
      <xdr:colOff>760640</xdr:colOff>
      <xdr:row>4</xdr:row>
      <xdr:rowOff>161127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5815" y="312964"/>
          <a:ext cx="809625" cy="819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19"/>
  <sheetViews>
    <sheetView tabSelected="1" zoomScale="60" zoomScaleNormal="60" workbookViewId="0">
      <selection activeCell="O4" sqref="O4"/>
    </sheetView>
  </sheetViews>
  <sheetFormatPr baseColWidth="10" defaultRowHeight="15" outlineLevelRow="3"/>
  <cols>
    <col min="1" max="2" width="11.42578125" style="1"/>
    <col min="3" max="3" width="43.28515625" style="1" customWidth="1"/>
    <col min="4" max="4" width="4" style="1" customWidth="1"/>
    <col min="5" max="5" width="24.7109375" style="1" bestFit="1" customWidth="1"/>
    <col min="6" max="11" width="24" style="1" bestFit="1" customWidth="1"/>
    <col min="12" max="12" width="27.28515625" style="1" bestFit="1" customWidth="1"/>
    <col min="13" max="21" width="24" style="1" bestFit="1" customWidth="1"/>
    <col min="22" max="16384" width="11.42578125" style="1"/>
  </cols>
  <sheetData>
    <row r="4" spans="2:21">
      <c r="B4" s="2"/>
      <c r="C4" s="2"/>
      <c r="D4" s="2"/>
      <c r="E4" s="22"/>
      <c r="F4" s="2"/>
      <c r="G4" s="2"/>
      <c r="H4" s="22"/>
      <c r="I4" s="22"/>
      <c r="J4" s="22"/>
      <c r="K4" s="22"/>
      <c r="L4" s="2"/>
      <c r="M4" s="2"/>
      <c r="N4" s="2"/>
      <c r="O4" s="2"/>
      <c r="P4" s="2"/>
      <c r="Q4" s="2"/>
      <c r="R4" s="2"/>
      <c r="S4" s="2"/>
      <c r="T4" s="22"/>
      <c r="U4" s="22"/>
    </row>
    <row r="5" spans="2:21">
      <c r="B5" s="2"/>
      <c r="C5" s="2"/>
      <c r="D5" s="2"/>
      <c r="E5" s="2"/>
      <c r="F5" s="2"/>
      <c r="G5" s="22"/>
      <c r="H5" s="22"/>
      <c r="I5" s="22"/>
      <c r="J5" s="22"/>
      <c r="K5" s="2"/>
      <c r="L5" s="2"/>
      <c r="M5" s="2"/>
      <c r="N5" s="2"/>
      <c r="O5" s="2"/>
      <c r="P5" s="2"/>
      <c r="Q5" s="2"/>
      <c r="R5" s="2"/>
      <c r="S5" s="22"/>
      <c r="T5" s="22"/>
      <c r="U5" s="22"/>
    </row>
    <row r="6" spans="2:21" ht="16.5">
      <c r="B6" s="2"/>
      <c r="C6" s="4"/>
      <c r="D6" s="4"/>
      <c r="E6" s="4"/>
      <c r="F6" s="4"/>
      <c r="G6" s="6"/>
      <c r="H6" s="6"/>
      <c r="I6" s="6"/>
      <c r="J6" s="6"/>
      <c r="K6" s="4"/>
      <c r="L6" s="4"/>
      <c r="M6" s="4"/>
      <c r="N6" s="4"/>
      <c r="O6" s="6"/>
      <c r="P6" s="6"/>
      <c r="Q6" s="6"/>
      <c r="R6" s="6"/>
      <c r="S6" s="6"/>
      <c r="T6" s="6"/>
      <c r="U6" s="22"/>
    </row>
    <row r="7" spans="2:21" ht="28.5">
      <c r="B7" s="2"/>
      <c r="C7" s="3"/>
      <c r="D7" s="3" t="s">
        <v>0</v>
      </c>
      <c r="E7" s="4"/>
      <c r="F7" s="4"/>
      <c r="G7" s="6"/>
      <c r="H7" s="6"/>
      <c r="I7" s="6"/>
      <c r="J7" s="6"/>
      <c r="K7" s="4"/>
      <c r="L7" s="4"/>
      <c r="M7" s="4"/>
      <c r="N7" s="4"/>
      <c r="O7" s="6"/>
      <c r="P7" s="6"/>
      <c r="Q7" s="6"/>
      <c r="R7" s="6"/>
      <c r="S7" s="6"/>
      <c r="T7" s="6"/>
      <c r="U7" s="22"/>
    </row>
    <row r="8" spans="2:21" ht="16.5">
      <c r="B8" s="2"/>
      <c r="C8" s="4"/>
      <c r="D8" s="4"/>
      <c r="E8" s="4"/>
      <c r="F8" s="4"/>
      <c r="G8" s="6"/>
      <c r="H8" s="6"/>
      <c r="I8" s="6"/>
      <c r="J8" s="6"/>
      <c r="K8" s="4"/>
      <c r="L8" s="4"/>
      <c r="M8" s="4"/>
      <c r="N8" s="4"/>
      <c r="O8" s="6"/>
      <c r="P8" s="6"/>
      <c r="Q8" s="6"/>
      <c r="R8" s="6"/>
      <c r="S8" s="6"/>
      <c r="T8" s="6"/>
      <c r="U8" s="22"/>
    </row>
    <row r="9" spans="2:21" ht="16.5">
      <c r="B9" s="2"/>
      <c r="C9" s="4"/>
      <c r="D9" s="4"/>
      <c r="E9" s="4"/>
      <c r="F9" s="4"/>
      <c r="G9" s="6"/>
      <c r="H9" s="6"/>
      <c r="I9" s="6"/>
      <c r="J9" s="6"/>
      <c r="K9" s="4"/>
      <c r="L9" s="4"/>
      <c r="M9" s="4"/>
      <c r="N9" s="4"/>
      <c r="O9" s="6"/>
      <c r="P9" s="6"/>
      <c r="Q9" s="6"/>
      <c r="R9" s="6"/>
      <c r="S9" s="6"/>
      <c r="T9" s="6"/>
      <c r="U9" s="22"/>
    </row>
    <row r="10" spans="2:21">
      <c r="B10" s="2"/>
      <c r="C10" s="2"/>
      <c r="D10" s="2"/>
      <c r="E10" s="2"/>
      <c r="F10" s="2"/>
      <c r="G10" s="22"/>
      <c r="H10" s="22"/>
      <c r="I10" s="22"/>
      <c r="J10" s="22"/>
      <c r="K10" s="2"/>
      <c r="L10" s="2"/>
      <c r="M10" s="2"/>
      <c r="N10" s="2"/>
      <c r="O10" s="2"/>
      <c r="P10" s="2"/>
      <c r="Q10" s="2"/>
      <c r="R10" s="2"/>
      <c r="S10" s="22"/>
      <c r="T10" s="22"/>
      <c r="U10" s="22"/>
    </row>
    <row r="11" spans="2:21" ht="16.5">
      <c r="B11" s="2"/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2"/>
      <c r="T11" s="22"/>
      <c r="U11" s="22"/>
    </row>
    <row r="12" spans="2:21" ht="18.75">
      <c r="B12" s="2"/>
      <c r="C12" s="101"/>
      <c r="D12" s="101"/>
      <c r="E12" s="102">
        <v>42278</v>
      </c>
      <c r="F12" s="102">
        <v>42309</v>
      </c>
      <c r="G12" s="102">
        <v>42339</v>
      </c>
      <c r="H12" s="102">
        <v>42370</v>
      </c>
      <c r="I12" s="102">
        <v>42401</v>
      </c>
      <c r="J12" s="102">
        <v>42430</v>
      </c>
      <c r="K12" s="102">
        <v>42461</v>
      </c>
      <c r="L12" s="102">
        <v>42491</v>
      </c>
      <c r="M12" s="102">
        <v>42522</v>
      </c>
      <c r="N12" s="102">
        <v>42552</v>
      </c>
      <c r="O12" s="102">
        <v>42583</v>
      </c>
      <c r="P12" s="102">
        <v>42614</v>
      </c>
      <c r="Q12" s="102">
        <v>42644</v>
      </c>
      <c r="R12" s="102">
        <v>42675</v>
      </c>
      <c r="S12" s="102">
        <v>42705</v>
      </c>
      <c r="T12" s="22"/>
      <c r="U12" s="22"/>
    </row>
    <row r="13" spans="2:21" ht="18">
      <c r="B13" s="22"/>
      <c r="C13" s="103"/>
      <c r="D13" s="103"/>
      <c r="E13" s="104"/>
      <c r="F13" s="104"/>
      <c r="G13" s="104"/>
      <c r="H13" s="104"/>
      <c r="I13" s="104"/>
      <c r="J13" s="105"/>
      <c r="K13" s="104"/>
      <c r="L13" s="105"/>
      <c r="M13" s="104"/>
      <c r="N13" s="105"/>
      <c r="O13" s="104"/>
      <c r="P13" s="105"/>
      <c r="Q13" s="104"/>
      <c r="R13" s="105"/>
      <c r="S13" s="104"/>
      <c r="T13" s="22"/>
      <c r="U13" s="22"/>
    </row>
    <row r="14" spans="2:21" ht="18">
      <c r="B14" s="22"/>
      <c r="C14" s="106"/>
      <c r="D14" s="106"/>
      <c r="E14" s="107"/>
      <c r="F14" s="107"/>
      <c r="G14" s="107"/>
      <c r="H14" s="107"/>
      <c r="I14" s="107"/>
      <c r="J14" s="10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1" ht="18">
      <c r="B15" s="22"/>
      <c r="C15" s="109" t="s">
        <v>204</v>
      </c>
      <c r="D15" s="106"/>
      <c r="E15" s="110">
        <f>SUM(E18:E22)</f>
        <v>0</v>
      </c>
      <c r="F15" s="110">
        <f>SUM(F18:F22)</f>
        <v>387451915</v>
      </c>
      <c r="G15" s="110">
        <f>SUM(G18:G22)</f>
        <v>719095552</v>
      </c>
      <c r="H15" s="110">
        <f>SUM(H18:H22)</f>
        <v>719096525</v>
      </c>
      <c r="I15" s="110">
        <f t="shared" ref="I15:S15" si="0">SUM(I18:I22)</f>
        <v>3445625167</v>
      </c>
      <c r="J15" s="110">
        <f t="shared" si="0"/>
        <v>4199965760</v>
      </c>
      <c r="K15" s="110">
        <f t="shared" si="0"/>
        <v>4918490580</v>
      </c>
      <c r="L15" s="110">
        <f t="shared" si="0"/>
        <v>4918492255</v>
      </c>
      <c r="M15" s="110">
        <f t="shared" si="0"/>
        <v>5661458789</v>
      </c>
      <c r="N15" s="110">
        <f t="shared" si="0"/>
        <v>5661460464</v>
      </c>
      <c r="O15" s="110">
        <f t="shared" si="0"/>
        <v>5661462139</v>
      </c>
      <c r="P15" s="110">
        <f t="shared" si="0"/>
        <v>5661463814</v>
      </c>
      <c r="Q15" s="110">
        <f t="shared" si="0"/>
        <v>5661465489</v>
      </c>
      <c r="R15" s="110">
        <f t="shared" si="0"/>
        <v>5661467164</v>
      </c>
      <c r="S15" s="110">
        <f t="shared" si="0"/>
        <v>5661468839</v>
      </c>
      <c r="T15" s="23"/>
      <c r="U15" s="22"/>
    </row>
    <row r="16" spans="2:21" ht="18" hidden="1" outlineLevel="1">
      <c r="B16" s="22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22"/>
      <c r="U16" s="22"/>
    </row>
    <row r="17" spans="2:21" ht="18" hidden="1" outlineLevel="1">
      <c r="B17" s="22"/>
      <c r="C17" s="106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22"/>
      <c r="U17" s="22"/>
    </row>
    <row r="18" spans="2:21" ht="18" hidden="1" outlineLevel="1">
      <c r="B18" s="22"/>
      <c r="C18" s="111" t="s">
        <v>195</v>
      </c>
      <c r="D18" s="106"/>
      <c r="E18" s="112">
        <f>INGRESOS!O15</f>
        <v>0</v>
      </c>
      <c r="F18" s="112">
        <f>INGRESOS!P15</f>
        <v>0</v>
      </c>
      <c r="G18" s="112">
        <f>INGRESOS!Q15</f>
        <v>0</v>
      </c>
      <c r="H18" s="112">
        <f>INGRESOS!R15</f>
        <v>0</v>
      </c>
      <c r="I18" s="112">
        <f>INGRESOS!S15</f>
        <v>1282001448</v>
      </c>
      <c r="J18" s="112">
        <f>INGRESOS!T15</f>
        <v>2005452501</v>
      </c>
      <c r="K18" s="112">
        <f>INGRESOS!U15</f>
        <v>2466488661</v>
      </c>
      <c r="L18" s="112">
        <f>INGRESOS!V15</f>
        <v>2466488661</v>
      </c>
      <c r="M18" s="112">
        <f>INGRESOS!W15</f>
        <v>3209453520</v>
      </c>
      <c r="N18" s="112">
        <f>INGRESOS!X15</f>
        <v>3209453520</v>
      </c>
      <c r="O18" s="112">
        <f>INGRESOS!Y15</f>
        <v>3209453520</v>
      </c>
      <c r="P18" s="112">
        <f>INGRESOS!Z15</f>
        <v>3209453520</v>
      </c>
      <c r="Q18" s="112">
        <f>INGRESOS!AA15</f>
        <v>3209453520</v>
      </c>
      <c r="R18" s="112">
        <f>INGRESOS!AB15</f>
        <v>3209453520</v>
      </c>
      <c r="S18" s="112">
        <f>INGRESOS!AC15</f>
        <v>3209453520</v>
      </c>
      <c r="T18" s="22"/>
      <c r="U18" s="22"/>
    </row>
    <row r="19" spans="2:21" ht="18" hidden="1" outlineLevel="1">
      <c r="B19" s="22"/>
      <c r="C19" s="111" t="s">
        <v>196</v>
      </c>
      <c r="D19" s="106"/>
      <c r="E19" s="112">
        <f>INGRESOS!O16</f>
        <v>0</v>
      </c>
      <c r="F19" s="112">
        <f>INGRESOS!P16</f>
        <v>219615825</v>
      </c>
      <c r="G19" s="112">
        <f>INGRESOS!Q16</f>
        <v>407164212</v>
      </c>
      <c r="H19" s="112">
        <f>INGRESOS!R16</f>
        <v>407164212</v>
      </c>
      <c r="I19" s="112">
        <f>INGRESOS!S16</f>
        <v>1380835435</v>
      </c>
      <c r="J19" s="112">
        <f>INGRESOS!T16</f>
        <v>1411723435</v>
      </c>
      <c r="K19" s="112">
        <f>INGRESOS!U16</f>
        <v>1411723435</v>
      </c>
      <c r="L19" s="112">
        <f>INGRESOS!V16</f>
        <v>1411723435</v>
      </c>
      <c r="M19" s="112">
        <f>INGRESOS!W16</f>
        <v>1411723435</v>
      </c>
      <c r="N19" s="112">
        <f>INGRESOS!X16</f>
        <v>1411723435</v>
      </c>
      <c r="O19" s="112">
        <f>INGRESOS!Y16</f>
        <v>1411723435</v>
      </c>
      <c r="P19" s="112">
        <f>INGRESOS!Z16</f>
        <v>1411723435</v>
      </c>
      <c r="Q19" s="112">
        <f>INGRESOS!AA16</f>
        <v>1411723435</v>
      </c>
      <c r="R19" s="112">
        <f>INGRESOS!AB16</f>
        <v>1411723435</v>
      </c>
      <c r="S19" s="112">
        <f>INGRESOS!AC16</f>
        <v>1411723435</v>
      </c>
      <c r="T19" s="22"/>
      <c r="U19" s="22"/>
    </row>
    <row r="20" spans="2:21" ht="18" hidden="1" outlineLevel="1">
      <c r="B20" s="22"/>
      <c r="C20" s="111" t="s">
        <v>197</v>
      </c>
      <c r="D20" s="106"/>
      <c r="E20" s="112">
        <f>INGRESOS!O17</f>
        <v>0</v>
      </c>
      <c r="F20" s="112">
        <f>INGRESOS!P17</f>
        <v>0</v>
      </c>
      <c r="G20" s="112">
        <f>INGRESOS!Q17</f>
        <v>0</v>
      </c>
      <c r="H20" s="112">
        <f>INGRESOS!R17</f>
        <v>0</v>
      </c>
      <c r="I20" s="112">
        <f>INGRESOS!S17</f>
        <v>433998864</v>
      </c>
      <c r="J20" s="112">
        <f>INGRESOS!T17</f>
        <v>433998864</v>
      </c>
      <c r="K20" s="112">
        <f>INGRESOS!U17</f>
        <v>682710444</v>
      </c>
      <c r="L20" s="112">
        <f>INGRESOS!V17</f>
        <v>682710444</v>
      </c>
      <c r="M20" s="112">
        <f>INGRESOS!W17</f>
        <v>682710444</v>
      </c>
      <c r="N20" s="112">
        <f>INGRESOS!X17</f>
        <v>682710444</v>
      </c>
      <c r="O20" s="112">
        <f>INGRESOS!Y17</f>
        <v>682710444</v>
      </c>
      <c r="P20" s="112">
        <f>INGRESOS!Z17</f>
        <v>682710444</v>
      </c>
      <c r="Q20" s="112">
        <f>INGRESOS!AA17</f>
        <v>682710444</v>
      </c>
      <c r="R20" s="112">
        <f>INGRESOS!AB17</f>
        <v>682710444</v>
      </c>
      <c r="S20" s="112">
        <f>INGRESOS!AC17</f>
        <v>682710444</v>
      </c>
      <c r="T20" s="22"/>
      <c r="U20" s="22"/>
    </row>
    <row r="21" spans="2:21" ht="18" hidden="1" outlineLevel="1">
      <c r="B21" s="22"/>
      <c r="C21" s="111" t="s">
        <v>198</v>
      </c>
      <c r="D21" s="106"/>
      <c r="E21" s="112">
        <f>INGRESOS!O18</f>
        <v>0</v>
      </c>
      <c r="F21" s="112">
        <f>INGRESOS!P18</f>
        <v>29805340</v>
      </c>
      <c r="G21" s="112">
        <f>INGRESOS!Q18</f>
        <v>30780340</v>
      </c>
      <c r="H21" s="112">
        <f>INGRESOS!R18</f>
        <v>30780341</v>
      </c>
      <c r="I21" s="112">
        <f>INGRESOS!S18</f>
        <v>30780342</v>
      </c>
      <c r="J21" s="112">
        <f>INGRESOS!T18</f>
        <v>30780343</v>
      </c>
      <c r="K21" s="112">
        <f>INGRESOS!U18</f>
        <v>30780344</v>
      </c>
      <c r="L21" s="112">
        <f>INGRESOS!V18</f>
        <v>30780345</v>
      </c>
      <c r="M21" s="112">
        <f>INGRESOS!W18</f>
        <v>30780346</v>
      </c>
      <c r="N21" s="112">
        <f>INGRESOS!X18</f>
        <v>30780347</v>
      </c>
      <c r="O21" s="112">
        <f>INGRESOS!Y18</f>
        <v>30780348</v>
      </c>
      <c r="P21" s="112">
        <f>INGRESOS!Z18</f>
        <v>30780349</v>
      </c>
      <c r="Q21" s="112">
        <f>INGRESOS!AA18</f>
        <v>30780350</v>
      </c>
      <c r="R21" s="112">
        <f>INGRESOS!AB18</f>
        <v>30780351</v>
      </c>
      <c r="S21" s="112">
        <f>INGRESOS!AC18</f>
        <v>30780352</v>
      </c>
      <c r="T21" s="22"/>
      <c r="U21" s="22"/>
    </row>
    <row r="22" spans="2:21" ht="18" hidden="1" outlineLevel="1">
      <c r="B22" s="22"/>
      <c r="C22" s="111" t="s">
        <v>199</v>
      </c>
      <c r="D22" s="106"/>
      <c r="E22" s="112">
        <f>INGRESOS!O19</f>
        <v>0</v>
      </c>
      <c r="F22" s="112">
        <f>INGRESOS!P19</f>
        <v>138030750</v>
      </c>
      <c r="G22" s="112">
        <f>INGRESOS!Q19</f>
        <v>281151000</v>
      </c>
      <c r="H22" s="112">
        <f>INGRESOS!R19</f>
        <v>281151972</v>
      </c>
      <c r="I22" s="112">
        <f>INGRESOS!S19</f>
        <v>318009078</v>
      </c>
      <c r="J22" s="112">
        <f>INGRESOS!T19</f>
        <v>318010617</v>
      </c>
      <c r="K22" s="112">
        <f>INGRESOS!U19</f>
        <v>326787696</v>
      </c>
      <c r="L22" s="112">
        <f>INGRESOS!V19</f>
        <v>326789370</v>
      </c>
      <c r="M22" s="112">
        <f>INGRESOS!W19</f>
        <v>326791044</v>
      </c>
      <c r="N22" s="112">
        <f>INGRESOS!X19</f>
        <v>326792718</v>
      </c>
      <c r="O22" s="112">
        <f>INGRESOS!Y19</f>
        <v>326794392</v>
      </c>
      <c r="P22" s="112">
        <f>INGRESOS!Z19</f>
        <v>326796066</v>
      </c>
      <c r="Q22" s="112">
        <f>INGRESOS!AA19</f>
        <v>326797740</v>
      </c>
      <c r="R22" s="112">
        <f>INGRESOS!AB19</f>
        <v>326799414</v>
      </c>
      <c r="S22" s="112">
        <f>INGRESOS!AC19</f>
        <v>326801088</v>
      </c>
      <c r="T22" s="22"/>
      <c r="U22" s="22"/>
    </row>
    <row r="23" spans="2:21" ht="18" collapsed="1">
      <c r="B23" s="22"/>
      <c r="C23" s="103"/>
      <c r="D23" s="103"/>
      <c r="E23" s="104"/>
      <c r="F23" s="104"/>
      <c r="G23" s="104"/>
      <c r="H23" s="104"/>
      <c r="I23" s="10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22"/>
      <c r="U23" s="22"/>
    </row>
    <row r="24" spans="2:21" ht="18">
      <c r="B24" s="22"/>
      <c r="C24" s="106"/>
      <c r="D24" s="106"/>
      <c r="E24" s="107"/>
      <c r="F24" s="107"/>
      <c r="G24" s="107"/>
      <c r="H24" s="107"/>
      <c r="I24" s="107"/>
      <c r="J24" s="108"/>
      <c r="K24" s="22"/>
      <c r="L24" s="23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>
      <c r="B25" s="22"/>
      <c r="C25" s="114" t="s">
        <v>205</v>
      </c>
      <c r="D25" s="106"/>
      <c r="E25" s="135">
        <f>SUM(E28:E29)</f>
        <v>0</v>
      </c>
      <c r="F25" s="135">
        <f>SUM(F28:F29)</f>
        <v>0</v>
      </c>
      <c r="G25" s="135">
        <f>SUM(G28:G29)</f>
        <v>167836090</v>
      </c>
      <c r="H25" s="135">
        <f>SUM(H28:H29)</f>
        <v>311931340</v>
      </c>
      <c r="I25" s="135">
        <f t="shared" ref="I25:S25" si="1">SUM(I28:I29)</f>
        <v>385137588</v>
      </c>
      <c r="J25" s="135">
        <f t="shared" si="1"/>
        <v>557716099</v>
      </c>
      <c r="K25" s="135">
        <f t="shared" si="1"/>
        <v>620233768</v>
      </c>
      <c r="L25" s="135">
        <f t="shared" si="1"/>
        <v>1598773301.3333333</v>
      </c>
      <c r="M25" s="135">
        <f t="shared" si="1"/>
        <v>2809294634.6666665</v>
      </c>
      <c r="N25" s="135">
        <f t="shared" si="1"/>
        <v>3297325240.6666665</v>
      </c>
      <c r="O25" s="135">
        <f t="shared" si="1"/>
        <v>4430466674</v>
      </c>
      <c r="P25" s="135">
        <f t="shared" si="1"/>
        <v>4929569653</v>
      </c>
      <c r="Q25" s="135">
        <f t="shared" si="1"/>
        <v>5413808861</v>
      </c>
      <c r="R25" s="135">
        <f t="shared" si="1"/>
        <v>5413810536</v>
      </c>
      <c r="S25" s="135">
        <f t="shared" si="1"/>
        <v>5661467164</v>
      </c>
      <c r="T25" s="22"/>
      <c r="U25" s="22"/>
    </row>
    <row r="26" spans="2:21" ht="18" hidden="1" outlineLevel="1">
      <c r="B26" s="22"/>
      <c r="C26" s="103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22"/>
      <c r="U26" s="22"/>
    </row>
    <row r="27" spans="2:21" ht="18" hidden="1" outlineLevel="1">
      <c r="B27" s="22"/>
      <c r="C27" s="106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22"/>
      <c r="U27" s="22"/>
    </row>
    <row r="28" spans="2:21" ht="18" hidden="1" outlineLevel="1">
      <c r="B28" s="22"/>
      <c r="C28" s="111" t="s">
        <v>207</v>
      </c>
      <c r="D28" s="106"/>
      <c r="E28" s="112">
        <f>INGRESOS!N41</f>
        <v>0</v>
      </c>
      <c r="F28" s="112">
        <f>INGRESOS!O41</f>
        <v>0</v>
      </c>
      <c r="G28" s="112">
        <f>INGRESOS!P41</f>
        <v>167836090</v>
      </c>
      <c r="H28" s="112">
        <f>INGRESOS!Q41</f>
        <v>311931340</v>
      </c>
      <c r="I28" s="112">
        <f>INGRESOS!R41</f>
        <v>311932313</v>
      </c>
      <c r="J28" s="112">
        <f>INGRESOS!S41</f>
        <v>348789420</v>
      </c>
      <c r="K28" s="112">
        <f>INGRESOS!T41</f>
        <v>348790960</v>
      </c>
      <c r="L28" s="112">
        <f>INGRESOS!U41</f>
        <v>357568040</v>
      </c>
      <c r="M28" s="112">
        <f>INGRESOS!V41</f>
        <v>357569715</v>
      </c>
      <c r="N28" s="112">
        <f>INGRESOS!W41</f>
        <v>357571390</v>
      </c>
      <c r="O28" s="112">
        <f>INGRESOS!X41</f>
        <v>357573065</v>
      </c>
      <c r="P28" s="112">
        <f>INGRESOS!Y41</f>
        <v>357574740</v>
      </c>
      <c r="Q28" s="112">
        <f>INGRESOS!Z41</f>
        <v>357576415</v>
      </c>
      <c r="R28" s="112">
        <f>INGRESOS!AA41</f>
        <v>357578090</v>
      </c>
      <c r="S28" s="112">
        <f>INGRESOS!AB41</f>
        <v>357579765</v>
      </c>
      <c r="T28" s="22"/>
      <c r="U28" s="22"/>
    </row>
    <row r="29" spans="2:21" ht="18" hidden="1" outlineLevel="1">
      <c r="B29" s="22"/>
      <c r="C29" s="111" t="s">
        <v>206</v>
      </c>
      <c r="D29" s="106"/>
      <c r="E29" s="112">
        <f>INGRESOS!N42</f>
        <v>0</v>
      </c>
      <c r="F29" s="112">
        <f>INGRESOS!O42</f>
        <v>0</v>
      </c>
      <c r="G29" s="112">
        <f>INGRESOS!P42</f>
        <v>0</v>
      </c>
      <c r="H29" s="112">
        <f>INGRESOS!Q42</f>
        <v>0</v>
      </c>
      <c r="I29" s="112">
        <f>INGRESOS!R42</f>
        <v>73205275</v>
      </c>
      <c r="J29" s="112">
        <f>INGRESOS!S42</f>
        <v>208926679</v>
      </c>
      <c r="K29" s="112">
        <f>INGRESOS!T42</f>
        <v>271442808</v>
      </c>
      <c r="L29" s="112">
        <f>INGRESOS!U42</f>
        <v>1241205261.3333333</v>
      </c>
      <c r="M29" s="112">
        <f>INGRESOS!V42</f>
        <v>2451724919.6666665</v>
      </c>
      <c r="N29" s="112">
        <f>INGRESOS!W42</f>
        <v>2939753850.6666665</v>
      </c>
      <c r="O29" s="112">
        <f>INGRESOS!X42</f>
        <v>4072893609</v>
      </c>
      <c r="P29" s="112">
        <f>INGRESOS!Y42</f>
        <v>4571994913</v>
      </c>
      <c r="Q29" s="112">
        <f>INGRESOS!Z42</f>
        <v>5056232446</v>
      </c>
      <c r="R29" s="112">
        <f>INGRESOS!AA42</f>
        <v>5056232446</v>
      </c>
      <c r="S29" s="112">
        <f>INGRESOS!AB42</f>
        <v>5303887399</v>
      </c>
      <c r="T29" s="22"/>
      <c r="U29" s="22"/>
    </row>
    <row r="30" spans="2:21" ht="18" collapsed="1">
      <c r="B30" s="2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22"/>
      <c r="U30" s="22"/>
    </row>
    <row r="31" spans="2:21" ht="18">
      <c r="B31" s="22"/>
      <c r="C31" s="111"/>
      <c r="D31" s="106"/>
      <c r="E31" s="107"/>
      <c r="F31" s="107"/>
      <c r="G31" s="107"/>
      <c r="H31" s="107"/>
      <c r="I31" s="107"/>
      <c r="J31" s="108"/>
      <c r="K31" s="22"/>
      <c r="L31" s="23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>
      <c r="B32" s="22"/>
      <c r="C32" s="109" t="s">
        <v>209</v>
      </c>
      <c r="D32" s="106"/>
      <c r="E32" s="115">
        <f t="shared" ref="E32:S32" si="2">E35+E105+E171+E177+E186</f>
        <v>437448601.86133903</v>
      </c>
      <c r="F32" s="115">
        <f t="shared" si="2"/>
        <v>493493391.45151335</v>
      </c>
      <c r="G32" s="115">
        <f t="shared" si="2"/>
        <v>949505544.65674734</v>
      </c>
      <c r="H32" s="115">
        <f t="shared" si="2"/>
        <v>2533395369.2441649</v>
      </c>
      <c r="I32" s="115">
        <f t="shared" si="2"/>
        <v>2840280225.0519867</v>
      </c>
      <c r="J32" s="115">
        <f t="shared" si="2"/>
        <v>3790621580.5824885</v>
      </c>
      <c r="K32" s="115">
        <f t="shared" si="2"/>
        <v>4148147454.2415881</v>
      </c>
      <c r="L32" s="115">
        <f t="shared" si="2"/>
        <v>4411489136.3757744</v>
      </c>
      <c r="M32" s="115">
        <f t="shared" si="2"/>
        <v>4708622824.8075743</v>
      </c>
      <c r="N32" s="115">
        <f t="shared" si="2"/>
        <v>4420509623.537221</v>
      </c>
      <c r="O32" s="115">
        <f t="shared" si="2"/>
        <v>4619929174.6493969</v>
      </c>
      <c r="P32" s="115">
        <f t="shared" si="2"/>
        <v>4294415588.1982923</v>
      </c>
      <c r="Q32" s="115">
        <f t="shared" si="2"/>
        <v>4626022755.3045912</v>
      </c>
      <c r="R32" s="115">
        <f t="shared" si="2"/>
        <v>4659952209.9051342</v>
      </c>
      <c r="S32" s="115">
        <f t="shared" si="2"/>
        <v>4680973254.7102985</v>
      </c>
      <c r="T32" s="23"/>
      <c r="U32" s="23"/>
    </row>
    <row r="33" spans="2:21" ht="18" hidden="1" outlineLevel="1">
      <c r="B33" s="22"/>
      <c r="C33" s="116"/>
      <c r="D33" s="103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22"/>
      <c r="U33" s="22"/>
    </row>
    <row r="34" spans="2:21" ht="18" hidden="1" outlineLevel="1">
      <c r="B34" s="2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22"/>
      <c r="U34" s="22"/>
    </row>
    <row r="35" spans="2:21" ht="18" hidden="1" outlineLevel="1">
      <c r="B35" s="2"/>
      <c r="C35" s="109" t="s">
        <v>1</v>
      </c>
      <c r="D35" s="111"/>
      <c r="E35" s="115">
        <f>E38+E68+E79+E94</f>
        <v>360725076.34267402</v>
      </c>
      <c r="F35" s="115">
        <f>F38+F68+F79+F94</f>
        <v>286112229.47143334</v>
      </c>
      <c r="G35" s="115">
        <f>G38+G68+G79+G94</f>
        <v>306225007.01209182</v>
      </c>
      <c r="H35" s="115">
        <f>H38+H68+H79+H94</f>
        <v>1739881201.9948621</v>
      </c>
      <c r="I35" s="115">
        <f t="shared" ref="I35:S35" si="3">I38+I68+I79+I94</f>
        <v>1583627354.8045201</v>
      </c>
      <c r="J35" s="115">
        <f t="shared" si="3"/>
        <v>2875725385.0209794</v>
      </c>
      <c r="K35" s="115">
        <f t="shared" si="3"/>
        <v>2861608514.4585323</v>
      </c>
      <c r="L35" s="115">
        <f t="shared" si="3"/>
        <v>2971190302.5927181</v>
      </c>
      <c r="M35" s="115">
        <f t="shared" si="3"/>
        <v>3411687013.6124792</v>
      </c>
      <c r="N35" s="115">
        <f t="shared" si="3"/>
        <v>3128126878.5671258</v>
      </c>
      <c r="O35" s="115">
        <f t="shared" si="3"/>
        <v>3327370180.2730513</v>
      </c>
      <c r="P35" s="115">
        <f t="shared" si="3"/>
        <v>3001671531.9953847</v>
      </c>
      <c r="Q35" s="115">
        <f t="shared" si="3"/>
        <v>3328666056.2337928</v>
      </c>
      <c r="R35" s="115">
        <f t="shared" si="3"/>
        <v>3363366480.2730513</v>
      </c>
      <c r="S35" s="115">
        <f t="shared" si="3"/>
        <v>3328047225.1388659</v>
      </c>
      <c r="T35" s="22"/>
      <c r="U35" s="22"/>
    </row>
    <row r="36" spans="2:21" ht="18" hidden="1" outlineLevel="2">
      <c r="B36" s="22"/>
      <c r="C36" s="118"/>
      <c r="D36" s="103"/>
      <c r="E36" s="119"/>
      <c r="F36" s="119"/>
      <c r="G36" s="120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22"/>
      <c r="U36" s="22"/>
    </row>
    <row r="37" spans="2:21" ht="18" hidden="1" outlineLevel="2">
      <c r="B37" s="22"/>
      <c r="C37" s="121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22"/>
      <c r="U37" s="22"/>
    </row>
    <row r="38" spans="2:21" ht="18" hidden="1" outlineLevel="2">
      <c r="B38" s="22"/>
      <c r="C38" s="122" t="s">
        <v>39</v>
      </c>
      <c r="D38" s="111"/>
      <c r="E38" s="115">
        <f>SUM(E41:E65)</f>
        <v>349339813.34267402</v>
      </c>
      <c r="F38" s="115">
        <f>SUM(F41:F65)</f>
        <v>259669465.47143334</v>
      </c>
      <c r="G38" s="115">
        <f>SUM(G41:G65)</f>
        <v>299041242.01209182</v>
      </c>
      <c r="H38" s="115">
        <f>SUM(H41:H65)</f>
        <v>1669142888.9948621</v>
      </c>
      <c r="I38" s="115">
        <f t="shared" ref="I38:S38" si="4">SUM(I41:I65)</f>
        <v>1527555163.8045201</v>
      </c>
      <c r="J38" s="115">
        <f t="shared" si="4"/>
        <v>2774809189.0209794</v>
      </c>
      <c r="K38" s="115">
        <f t="shared" si="4"/>
        <v>2835476580.4585323</v>
      </c>
      <c r="L38" s="115">
        <f t="shared" si="4"/>
        <v>2904264535.5927181</v>
      </c>
      <c r="M38" s="115">
        <f t="shared" si="4"/>
        <v>3358685605.6124792</v>
      </c>
      <c r="N38" s="115">
        <f t="shared" si="4"/>
        <v>3101994944.5671258</v>
      </c>
      <c r="O38" s="115">
        <f t="shared" si="4"/>
        <v>3300238246.2730513</v>
      </c>
      <c r="P38" s="115">
        <f t="shared" si="4"/>
        <v>2972539597.9953847</v>
      </c>
      <c r="Q38" s="115">
        <f t="shared" si="4"/>
        <v>3291849911.2337928</v>
      </c>
      <c r="R38" s="115">
        <f t="shared" si="4"/>
        <v>3300238246.2730513</v>
      </c>
      <c r="S38" s="115">
        <f t="shared" si="4"/>
        <v>3231450291.1388659</v>
      </c>
      <c r="T38" s="22"/>
      <c r="U38" s="22"/>
    </row>
    <row r="39" spans="2:21" ht="18" hidden="1" outlineLevel="3">
      <c r="B39" s="22"/>
      <c r="C39" s="123"/>
      <c r="D39" s="10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2"/>
      <c r="U39" s="22"/>
    </row>
    <row r="40" spans="2:21" ht="18" hidden="1" outlineLevel="3">
      <c r="B40" s="22"/>
      <c r="C40" s="125"/>
      <c r="D40" s="111"/>
      <c r="E40" s="112"/>
      <c r="F40" s="112"/>
      <c r="G40" s="112"/>
      <c r="H40" s="112"/>
      <c r="I40" s="112"/>
      <c r="J40" s="113"/>
      <c r="K40" s="22"/>
      <c r="L40" s="23"/>
      <c r="M40" s="22"/>
      <c r="N40" s="24"/>
      <c r="O40" s="22"/>
      <c r="P40" s="22"/>
      <c r="Q40" s="22"/>
      <c r="R40" s="22"/>
      <c r="S40" s="22"/>
      <c r="T40" s="22"/>
      <c r="U40" s="22"/>
    </row>
    <row r="41" spans="2:21" ht="18" hidden="1" outlineLevel="3">
      <c r="B41" s="22"/>
      <c r="C41" s="111" t="s">
        <v>7</v>
      </c>
      <c r="D41" s="111"/>
      <c r="E41" s="112">
        <f>'FLUJO DE CAJA'!E15</f>
        <v>45624000</v>
      </c>
      <c r="F41" s="112">
        <f>'FLUJO DE CAJA'!F15</f>
        <v>89439700</v>
      </c>
      <c r="G41" s="112">
        <f>'FLUJO DE CAJA'!G15</f>
        <v>95867700</v>
      </c>
      <c r="H41" s="112">
        <f>'FLUJO DE CAJA'!H15</f>
        <v>411099000</v>
      </c>
      <c r="I41" s="112">
        <f>'FLUJO DE CAJA'!I15</f>
        <v>433530000</v>
      </c>
      <c r="J41" s="112">
        <f>'FLUJO DE CAJA'!J15</f>
        <v>1042126400</v>
      </c>
      <c r="K41" s="112">
        <f>'FLUJO DE CAJA'!K15</f>
        <v>1042126400</v>
      </c>
      <c r="L41" s="112">
        <f>'FLUJO DE CAJA'!L15</f>
        <v>1042126400</v>
      </c>
      <c r="M41" s="112">
        <f>'FLUJO DE CAJA'!M15</f>
        <v>1275680000</v>
      </c>
      <c r="N41" s="112">
        <f>'FLUJO DE CAJA'!N15</f>
        <v>1275680000</v>
      </c>
      <c r="O41" s="112">
        <f>'FLUJO DE CAJA'!O15</f>
        <v>1275680000</v>
      </c>
      <c r="P41" s="112">
        <f>'FLUJO DE CAJA'!P15</f>
        <v>1275680000</v>
      </c>
      <c r="Q41" s="112">
        <f>'FLUJO DE CAJA'!Q15</f>
        <v>1275680000</v>
      </c>
      <c r="R41" s="112">
        <f>'FLUJO DE CAJA'!R15</f>
        <v>1275680000</v>
      </c>
      <c r="S41" s="112">
        <f>'FLUJO DE CAJA'!S15</f>
        <v>1275680000</v>
      </c>
      <c r="T41" s="22"/>
      <c r="U41" s="22"/>
    </row>
    <row r="42" spans="2:21" ht="18" hidden="1" outlineLevel="3">
      <c r="B42" s="22"/>
      <c r="C42" s="111" t="s">
        <v>8</v>
      </c>
      <c r="D42" s="111"/>
      <c r="E42" s="112">
        <f>'FLUJO DE CAJA'!E16</f>
        <v>59421200</v>
      </c>
      <c r="F42" s="112">
        <f>'FLUJO DE CAJA'!F16</f>
        <v>59421200</v>
      </c>
      <c r="G42" s="112">
        <f>'FLUJO DE CAJA'!G16</f>
        <v>59421200</v>
      </c>
      <c r="H42" s="112">
        <f>'FLUJO DE CAJA'!H16</f>
        <v>90684037.5</v>
      </c>
      <c r="I42" s="112">
        <f>'FLUJO DE CAJA'!I16</f>
        <v>90684037.5</v>
      </c>
      <c r="J42" s="112">
        <f>'FLUJO DE CAJA'!J16</f>
        <v>90684037.5</v>
      </c>
      <c r="K42" s="112">
        <f>'FLUJO DE CAJA'!K16</f>
        <v>90684037.5</v>
      </c>
      <c r="L42" s="112">
        <f>'FLUJO DE CAJA'!L16</f>
        <v>90684037.5</v>
      </c>
      <c r="M42" s="112">
        <f>'FLUJO DE CAJA'!M16</f>
        <v>90684037.5</v>
      </c>
      <c r="N42" s="112">
        <f>'FLUJO DE CAJA'!N16</f>
        <v>90684037.5</v>
      </c>
      <c r="O42" s="112">
        <f>'FLUJO DE CAJA'!O16</f>
        <v>90684037.5</v>
      </c>
      <c r="P42" s="112">
        <f>'FLUJO DE CAJA'!P16</f>
        <v>90684037.5</v>
      </c>
      <c r="Q42" s="112">
        <f>'FLUJO DE CAJA'!Q16</f>
        <v>90684037.5</v>
      </c>
      <c r="R42" s="112">
        <f>'FLUJO DE CAJA'!R16</f>
        <v>90684037.5</v>
      </c>
      <c r="S42" s="112">
        <f>'FLUJO DE CAJA'!S16</f>
        <v>90684037.5</v>
      </c>
      <c r="T42" s="22"/>
      <c r="U42" s="22"/>
    </row>
    <row r="43" spans="2:21" ht="18" hidden="1" outlineLevel="3">
      <c r="B43" s="22"/>
      <c r="C43" s="111" t="s">
        <v>90</v>
      </c>
      <c r="D43" s="111"/>
      <c r="E43" s="112">
        <f>'FLUJO DE CAJA'!E17</f>
        <v>0</v>
      </c>
      <c r="F43" s="112">
        <f>'FLUJO DE CAJA'!F17</f>
        <v>666000</v>
      </c>
      <c r="G43" s="112">
        <f>'FLUJO DE CAJA'!G17</f>
        <v>666000</v>
      </c>
      <c r="H43" s="112">
        <f>'FLUJO DE CAJA'!H17</f>
        <v>20046600</v>
      </c>
      <c r="I43" s="112">
        <f>'FLUJO DE CAJA'!I17</f>
        <v>20046600</v>
      </c>
      <c r="J43" s="112">
        <f>'FLUJO DE CAJA'!J17</f>
        <v>20046600</v>
      </c>
      <c r="K43" s="112">
        <f>'FLUJO DE CAJA'!K17</f>
        <v>20046600</v>
      </c>
      <c r="L43" s="112">
        <f>'FLUJO DE CAJA'!L17</f>
        <v>20046600</v>
      </c>
      <c r="M43" s="112">
        <f>'FLUJO DE CAJA'!M17</f>
        <v>20046600</v>
      </c>
      <c r="N43" s="112">
        <f>'FLUJO DE CAJA'!N17</f>
        <v>20046600</v>
      </c>
      <c r="O43" s="112">
        <f>'FLUJO DE CAJA'!O17</f>
        <v>20046600</v>
      </c>
      <c r="P43" s="112">
        <f>'FLUJO DE CAJA'!P17</f>
        <v>20046600</v>
      </c>
      <c r="Q43" s="112">
        <f>'FLUJO DE CAJA'!Q17</f>
        <v>20046600</v>
      </c>
      <c r="R43" s="112">
        <f>'FLUJO DE CAJA'!R17</f>
        <v>20046600</v>
      </c>
      <c r="S43" s="112">
        <f>'FLUJO DE CAJA'!S17</f>
        <v>20046600</v>
      </c>
      <c r="T43" s="22"/>
      <c r="U43" s="22"/>
    </row>
    <row r="44" spans="2:21" ht="18" hidden="1" outlineLevel="3">
      <c r="B44" s="22"/>
      <c r="C44" s="111" t="s">
        <v>91</v>
      </c>
      <c r="D44" s="111"/>
      <c r="E44" s="112">
        <f>'FLUJO DE CAJA'!E18</f>
        <v>0</v>
      </c>
      <c r="F44" s="112">
        <f>'FLUJO DE CAJA'!F18</f>
        <v>0</v>
      </c>
      <c r="G44" s="112">
        <f>'FLUJO DE CAJA'!G18</f>
        <v>0</v>
      </c>
      <c r="H44" s="112">
        <f>'FLUJO DE CAJA'!H18</f>
        <v>0</v>
      </c>
      <c r="I44" s="112">
        <f>'FLUJO DE CAJA'!I18</f>
        <v>0</v>
      </c>
      <c r="J44" s="112">
        <f>'FLUJO DE CAJA'!J18</f>
        <v>0</v>
      </c>
      <c r="K44" s="112">
        <f>'FLUJO DE CAJA'!K18</f>
        <v>0</v>
      </c>
      <c r="L44" s="112">
        <f>'FLUJO DE CAJA'!L18</f>
        <v>0</v>
      </c>
      <c r="M44" s="112">
        <f>'FLUJO DE CAJA'!M18</f>
        <v>0</v>
      </c>
      <c r="N44" s="112">
        <f>'FLUJO DE CAJA'!N18</f>
        <v>1933050</v>
      </c>
      <c r="O44" s="112">
        <f>'FLUJO DE CAJA'!O18</f>
        <v>1933050</v>
      </c>
      <c r="P44" s="112">
        <f>'FLUJO DE CAJA'!P18</f>
        <v>1933050</v>
      </c>
      <c r="Q44" s="112">
        <f>'FLUJO DE CAJA'!Q18</f>
        <v>1933050</v>
      </c>
      <c r="R44" s="112">
        <f>'FLUJO DE CAJA'!R18</f>
        <v>1933050</v>
      </c>
      <c r="S44" s="112">
        <f>'FLUJO DE CAJA'!S18</f>
        <v>1933050</v>
      </c>
      <c r="T44" s="22"/>
      <c r="U44" s="22"/>
    </row>
    <row r="45" spans="2:21" ht="18" hidden="1" outlineLevel="3">
      <c r="B45" s="22"/>
      <c r="C45" s="111" t="s">
        <v>92</v>
      </c>
      <c r="D45" s="111"/>
      <c r="E45" s="112">
        <f>'FLUJO DE CAJA'!E19</f>
        <v>0</v>
      </c>
      <c r="F45" s="112">
        <f>'FLUJO DE CAJA'!F19</f>
        <v>0</v>
      </c>
      <c r="G45" s="112">
        <f>'FLUJO DE CAJA'!G19</f>
        <v>0</v>
      </c>
      <c r="H45" s="112">
        <f>'FLUJO DE CAJA'!H19</f>
        <v>357202188</v>
      </c>
      <c r="I45" s="112">
        <f>'FLUJO DE CAJA'!I19</f>
        <v>184032450</v>
      </c>
      <c r="J45" s="112">
        <f>'FLUJO DE CAJA'!J19</f>
        <v>316625431</v>
      </c>
      <c r="K45" s="112">
        <f>'FLUJO DE CAJA'!K19</f>
        <v>357202188</v>
      </c>
      <c r="L45" s="112">
        <f>'FLUJO DE CAJA'!L19</f>
        <v>403210300</v>
      </c>
      <c r="M45" s="112">
        <f>'FLUJO DE CAJA'!M19</f>
        <v>443787056</v>
      </c>
      <c r="N45" s="112">
        <f>'FLUJO DE CAJA'!N19</f>
        <v>270617319</v>
      </c>
      <c r="O45" s="112">
        <f>'FLUJO DE CAJA'!O19</f>
        <v>403210300</v>
      </c>
      <c r="P45" s="112">
        <f>'FLUJO DE CAJA'!P19</f>
        <v>184032450</v>
      </c>
      <c r="Q45" s="112">
        <f>'FLUJO DE CAJA'!Q19</f>
        <v>270617319</v>
      </c>
      <c r="R45" s="112">
        <f>'FLUJO DE CAJA'!R19</f>
        <v>403210300</v>
      </c>
      <c r="S45" s="112">
        <f>'FLUJO DE CAJA'!S19</f>
        <v>357202188</v>
      </c>
      <c r="T45" s="22"/>
      <c r="U45" s="22"/>
    </row>
    <row r="46" spans="2:21" ht="18" hidden="1" outlineLevel="3">
      <c r="B46" s="22"/>
      <c r="C46" s="111" t="s">
        <v>93</v>
      </c>
      <c r="D46" s="111"/>
      <c r="E46" s="112">
        <f>'FLUJO DE CAJA'!E20</f>
        <v>0</v>
      </c>
      <c r="F46" s="112">
        <f>'FLUJO DE CAJA'!F20</f>
        <v>0</v>
      </c>
      <c r="G46" s="112">
        <f>'FLUJO DE CAJA'!G20</f>
        <v>0</v>
      </c>
      <c r="H46" s="112">
        <f>'FLUJO DE CAJA'!H20</f>
        <v>153150480</v>
      </c>
      <c r="I46" s="112">
        <f>'FLUJO DE CAJA'!I20</f>
        <v>153150480</v>
      </c>
      <c r="J46" s="112">
        <f>'FLUJO DE CAJA'!J20</f>
        <v>153150480</v>
      </c>
      <c r="K46" s="112">
        <f>'FLUJO DE CAJA'!K20</f>
        <v>153150480</v>
      </c>
      <c r="L46" s="112">
        <f>'FLUJO DE CAJA'!L20</f>
        <v>153150480</v>
      </c>
      <c r="M46" s="112">
        <f>'FLUJO DE CAJA'!M20</f>
        <v>153150480</v>
      </c>
      <c r="N46" s="112">
        <f>'FLUJO DE CAJA'!N20</f>
        <v>153150480</v>
      </c>
      <c r="O46" s="112">
        <f>'FLUJO DE CAJA'!O20</f>
        <v>153150480</v>
      </c>
      <c r="P46" s="112">
        <f>'FLUJO DE CAJA'!P20</f>
        <v>153150480</v>
      </c>
      <c r="Q46" s="112">
        <f>'FLUJO DE CAJA'!Q20</f>
        <v>153150480</v>
      </c>
      <c r="R46" s="112">
        <f>'FLUJO DE CAJA'!R20</f>
        <v>153150480</v>
      </c>
      <c r="S46" s="112">
        <f>'FLUJO DE CAJA'!S20</f>
        <v>153150480</v>
      </c>
      <c r="T46" s="22"/>
      <c r="U46" s="22"/>
    </row>
    <row r="47" spans="2:21" ht="18" hidden="1" outlineLevel="3">
      <c r="B47" s="22"/>
      <c r="C47" s="111" t="s">
        <v>94</v>
      </c>
      <c r="D47" s="111"/>
      <c r="E47" s="112">
        <f>'FLUJO DE CAJA'!E21</f>
        <v>3802000</v>
      </c>
      <c r="F47" s="112">
        <f>'FLUJO DE CAJA'!F21</f>
        <v>7453308.333333333</v>
      </c>
      <c r="G47" s="112">
        <f>'FLUJO DE CAJA'!G21</f>
        <v>7988975</v>
      </c>
      <c r="H47" s="112">
        <f>'FLUJO DE CAJA'!H21</f>
        <v>34258250</v>
      </c>
      <c r="I47" s="112">
        <f>'FLUJO DE CAJA'!I21</f>
        <v>36127500</v>
      </c>
      <c r="J47" s="112">
        <f>'FLUJO DE CAJA'!J21</f>
        <v>86843866.666666672</v>
      </c>
      <c r="K47" s="112">
        <f>'FLUJO DE CAJA'!K21</f>
        <v>86843866.666666672</v>
      </c>
      <c r="L47" s="112">
        <f>'FLUJO DE CAJA'!L21</f>
        <v>86843866.666666672</v>
      </c>
      <c r="M47" s="112">
        <f>'FLUJO DE CAJA'!M21</f>
        <v>106306666.66666667</v>
      </c>
      <c r="N47" s="112">
        <f>'FLUJO DE CAJA'!N21</f>
        <v>106306666.66666667</v>
      </c>
      <c r="O47" s="112">
        <f>'FLUJO DE CAJA'!O21</f>
        <v>106306666.66666667</v>
      </c>
      <c r="P47" s="112">
        <f>'FLUJO DE CAJA'!P21</f>
        <v>106306666.66666667</v>
      </c>
      <c r="Q47" s="112">
        <f>'FLUJO DE CAJA'!Q21</f>
        <v>106306666.66666667</v>
      </c>
      <c r="R47" s="112">
        <f>'FLUJO DE CAJA'!R21</f>
        <v>106306666.66666667</v>
      </c>
      <c r="S47" s="112">
        <f>'FLUJO DE CAJA'!S21</f>
        <v>106306666.66666667</v>
      </c>
      <c r="T47" s="22"/>
      <c r="U47" s="22"/>
    </row>
    <row r="48" spans="2:21" ht="18" hidden="1" outlineLevel="3">
      <c r="B48" s="22"/>
      <c r="C48" s="111" t="s">
        <v>95</v>
      </c>
      <c r="D48" s="111"/>
      <c r="E48" s="112">
        <f>'FLUJO DE CAJA'!E22</f>
        <v>154951766.66666666</v>
      </c>
      <c r="F48" s="112">
        <f>'FLUJO DE CAJA'!F22</f>
        <v>4951766.666666667</v>
      </c>
      <c r="G48" s="112">
        <f>'FLUJO DE CAJA'!G22</f>
        <v>4951766.666666667</v>
      </c>
      <c r="H48" s="112">
        <f>'FLUJO DE CAJA'!H22</f>
        <v>7557003.125</v>
      </c>
      <c r="I48" s="112">
        <f>'FLUJO DE CAJA'!I22</f>
        <v>7557003.125</v>
      </c>
      <c r="J48" s="112">
        <f>'FLUJO DE CAJA'!J22</f>
        <v>7557003.125</v>
      </c>
      <c r="K48" s="112">
        <f>'FLUJO DE CAJA'!K22</f>
        <v>7557003.125</v>
      </c>
      <c r="L48" s="112">
        <f>'FLUJO DE CAJA'!L22</f>
        <v>7557003.125</v>
      </c>
      <c r="M48" s="112">
        <f>'FLUJO DE CAJA'!M22</f>
        <v>7557003.125</v>
      </c>
      <c r="N48" s="112">
        <f>'FLUJO DE CAJA'!N22</f>
        <v>7557003.125</v>
      </c>
      <c r="O48" s="112">
        <f>'FLUJO DE CAJA'!O22</f>
        <v>7557003.125</v>
      </c>
      <c r="P48" s="112">
        <f>'FLUJO DE CAJA'!P22</f>
        <v>7557003.125</v>
      </c>
      <c r="Q48" s="112">
        <f>'FLUJO DE CAJA'!Q22</f>
        <v>157557003.125</v>
      </c>
      <c r="R48" s="112">
        <f>'FLUJO DE CAJA'!R22</f>
        <v>7557003.125</v>
      </c>
      <c r="S48" s="112">
        <f>'FLUJO DE CAJA'!S22</f>
        <v>7557003.125</v>
      </c>
      <c r="T48" s="22"/>
      <c r="U48" s="22"/>
    </row>
    <row r="49" spans="2:21" ht="18" hidden="1" outlineLevel="3">
      <c r="B49" s="22"/>
      <c r="C49" s="111" t="s">
        <v>96</v>
      </c>
      <c r="D49" s="111"/>
      <c r="E49" s="112">
        <f>'FLUJO DE CAJA'!E23</f>
        <v>0</v>
      </c>
      <c r="F49" s="112">
        <f>'FLUJO DE CAJA'!F23</f>
        <v>17076150</v>
      </c>
      <c r="G49" s="112">
        <f>'FLUJO DE CAJA'!G23</f>
        <v>36161259</v>
      </c>
      <c r="H49" s="112">
        <f>'FLUJO DE CAJA'!H23</f>
        <v>36161259</v>
      </c>
      <c r="I49" s="112">
        <f>'FLUJO DE CAJA'!I23</f>
        <v>89338025</v>
      </c>
      <c r="J49" s="112">
        <f>'FLUJO DE CAJA'!J23</f>
        <v>104696783</v>
      </c>
      <c r="K49" s="112">
        <f>'FLUJO DE CAJA'!K23</f>
        <v>104696783</v>
      </c>
      <c r="L49" s="112">
        <f>'FLUJO DE CAJA'!L23</f>
        <v>104696783</v>
      </c>
      <c r="M49" s="112">
        <f>'FLUJO DE CAJA'!M23</f>
        <v>104696783</v>
      </c>
      <c r="N49" s="112">
        <f>'FLUJO DE CAJA'!N23</f>
        <v>104696783</v>
      </c>
      <c r="O49" s="112">
        <f>'FLUJO DE CAJA'!O23</f>
        <v>104696783</v>
      </c>
      <c r="P49" s="112">
        <f>'FLUJO DE CAJA'!P23</f>
        <v>104696783</v>
      </c>
      <c r="Q49" s="112">
        <f>'FLUJO DE CAJA'!Q23</f>
        <v>104696783</v>
      </c>
      <c r="R49" s="112">
        <f>'FLUJO DE CAJA'!R23</f>
        <v>104696783</v>
      </c>
      <c r="S49" s="112">
        <f>'FLUJO DE CAJA'!S23</f>
        <v>104696783</v>
      </c>
      <c r="T49" s="22"/>
      <c r="U49" s="22"/>
    </row>
    <row r="50" spans="2:21" ht="18" hidden="1" outlineLevel="3">
      <c r="B50" s="22"/>
      <c r="C50" s="111" t="s">
        <v>9</v>
      </c>
      <c r="D50" s="111"/>
      <c r="E50" s="112">
        <f>'FLUJO DE CAJA'!E24</f>
        <v>13280265.574074073</v>
      </c>
      <c r="F50" s="112">
        <f>'FLUJO DE CAJA'!F24</f>
        <v>9764360.527777778</v>
      </c>
      <c r="G50" s="112">
        <f>'FLUJO DE CAJA'!G24</f>
        <v>10189917.935185185</v>
      </c>
      <c r="H50" s="112">
        <f>'FLUJO DE CAJA'!H24</f>
        <v>42440546.480902776</v>
      </c>
      <c r="I50" s="112">
        <f>'FLUJO DE CAJA'!I24</f>
        <v>43925561.758680552</v>
      </c>
      <c r="J50" s="112">
        <f>'FLUJO DE CAJA'!J24</f>
        <v>84216897.499421299</v>
      </c>
      <c r="K50" s="112">
        <f>'FLUJO DE CAJA'!K24</f>
        <v>84216897.499421299</v>
      </c>
      <c r="L50" s="112">
        <f>'FLUJO DE CAJA'!L24</f>
        <v>84216897.499421299</v>
      </c>
      <c r="M50" s="112">
        <f>'FLUJO DE CAJA'!M24</f>
        <v>99679010.832754642</v>
      </c>
      <c r="N50" s="112">
        <f>'FLUJO DE CAJA'!N24</f>
        <v>99679010.832754642</v>
      </c>
      <c r="O50" s="112">
        <f>'FLUJO DE CAJA'!O24</f>
        <v>99679010.832754642</v>
      </c>
      <c r="P50" s="112">
        <f>'FLUJO DE CAJA'!P24</f>
        <v>99679010.832754642</v>
      </c>
      <c r="Q50" s="112">
        <f>'FLUJO DE CAJA'!Q24</f>
        <v>106095677.49942131</v>
      </c>
      <c r="R50" s="112">
        <f>'FLUJO DE CAJA'!R24</f>
        <v>99679010.832754642</v>
      </c>
      <c r="S50" s="112">
        <f>'FLUJO DE CAJA'!S24</f>
        <v>99679010.832754642</v>
      </c>
      <c r="T50" s="22"/>
      <c r="U50" s="22"/>
    </row>
    <row r="51" spans="2:21" ht="18" hidden="1" outlineLevel="3">
      <c r="B51" s="22"/>
      <c r="C51" s="111" t="s">
        <v>10</v>
      </c>
      <c r="D51" s="111"/>
      <c r="E51" s="112">
        <f>'FLUJO DE CAJA'!E25</f>
        <v>4118833.3333333335</v>
      </c>
      <c r="F51" s="112">
        <f>'FLUJO DE CAJA'!F25</f>
        <v>9552929.8611111101</v>
      </c>
      <c r="G51" s="112">
        <f>'FLUJO DE CAJA'!G25</f>
        <v>11723661.166666666</v>
      </c>
      <c r="H51" s="112">
        <f>'FLUJO DE CAJA'!H25</f>
        <v>84326481.416666672</v>
      </c>
      <c r="I51" s="112">
        <f>'FLUJO DE CAJA'!I25</f>
        <v>76352087.916666672</v>
      </c>
      <c r="J51" s="112">
        <f>'FLUJO DE CAJA'!J25</f>
        <v>143624130.05555555</v>
      </c>
      <c r="K51" s="112">
        <f>'FLUJO DE CAJA'!K25</f>
        <v>147005526.47222224</v>
      </c>
      <c r="L51" s="112">
        <f>'FLUJO DE CAJA'!L25</f>
        <v>150839535.80555555</v>
      </c>
      <c r="M51" s="112">
        <f>'FLUJO DE CAJA'!M25</f>
        <v>175305632.1388889</v>
      </c>
      <c r="N51" s="112">
        <f>'FLUJO DE CAJA'!N25</f>
        <v>160874820.72222224</v>
      </c>
      <c r="O51" s="112">
        <f>'FLUJO DE CAJA'!O25</f>
        <v>171924235.80555555</v>
      </c>
      <c r="P51" s="112">
        <f>'FLUJO DE CAJA'!P25</f>
        <v>153659414.97222224</v>
      </c>
      <c r="Q51" s="112">
        <f>'FLUJO DE CAJA'!Q25</f>
        <v>160874820.72222224</v>
      </c>
      <c r="R51" s="112">
        <f>'FLUJO DE CAJA'!R25</f>
        <v>171924235.80555555</v>
      </c>
      <c r="S51" s="112">
        <f>'FLUJO DE CAJA'!S25</f>
        <v>168090226.47222224</v>
      </c>
      <c r="T51" s="22"/>
      <c r="U51" s="22"/>
    </row>
    <row r="52" spans="2:21" ht="18" hidden="1" outlineLevel="3">
      <c r="B52" s="22"/>
      <c r="C52" s="111" t="s">
        <v>11</v>
      </c>
      <c r="D52" s="111"/>
      <c r="E52" s="112">
        <f>'FLUJO DE CAJA'!E26</f>
        <v>4118833.3333333335</v>
      </c>
      <c r="F52" s="112">
        <f>'FLUJO DE CAJA'!F26</f>
        <v>9552929.8611111101</v>
      </c>
      <c r="G52" s="112">
        <f>'FLUJO DE CAJA'!G26</f>
        <v>11723661.166666666</v>
      </c>
      <c r="H52" s="112">
        <f>'FLUJO DE CAJA'!H26</f>
        <v>84326481.416666672</v>
      </c>
      <c r="I52" s="112">
        <f>'FLUJO DE CAJA'!I26</f>
        <v>76352087.916666672</v>
      </c>
      <c r="J52" s="112">
        <f>'FLUJO DE CAJA'!J26</f>
        <v>143624130.05555555</v>
      </c>
      <c r="K52" s="112">
        <f>'FLUJO DE CAJA'!K26</f>
        <v>147005526.47222224</v>
      </c>
      <c r="L52" s="112">
        <f>'FLUJO DE CAJA'!L26</f>
        <v>150839535.80555555</v>
      </c>
      <c r="M52" s="112">
        <f>'FLUJO DE CAJA'!M26</f>
        <v>175305632.1388889</v>
      </c>
      <c r="N52" s="112">
        <f>'FLUJO DE CAJA'!N26</f>
        <v>160874820.72222224</v>
      </c>
      <c r="O52" s="112">
        <f>'FLUJO DE CAJA'!O26</f>
        <v>171924235.80555555</v>
      </c>
      <c r="P52" s="112">
        <f>'FLUJO DE CAJA'!P26</f>
        <v>153659414.97222224</v>
      </c>
      <c r="Q52" s="112">
        <f>'FLUJO DE CAJA'!Q26</f>
        <v>160874820.72222224</v>
      </c>
      <c r="R52" s="112">
        <f>'FLUJO DE CAJA'!R26</f>
        <v>171924235.80555555</v>
      </c>
      <c r="S52" s="112">
        <f>'FLUJO DE CAJA'!S26</f>
        <v>168090226.47222224</v>
      </c>
      <c r="T52" s="22"/>
      <c r="U52" s="22"/>
    </row>
    <row r="53" spans="2:21" ht="18" hidden="1" outlineLevel="3">
      <c r="B53" s="22"/>
      <c r="C53" s="111" t="s">
        <v>12</v>
      </c>
      <c r="D53" s="111"/>
      <c r="E53" s="112">
        <f>'FLUJO DE CAJA'!E27</f>
        <v>494260</v>
      </c>
      <c r="F53" s="112">
        <f>'FLUJO DE CAJA'!F27</f>
        <v>1146351.5833333333</v>
      </c>
      <c r="G53" s="112">
        <f>'FLUJO DE CAJA'!G27</f>
        <v>1406839.3399999999</v>
      </c>
      <c r="H53" s="112">
        <f>'FLUJO DE CAJA'!H27</f>
        <v>10119177.77</v>
      </c>
      <c r="I53" s="112">
        <f>'FLUJO DE CAJA'!I27</f>
        <v>9162250.5500000007</v>
      </c>
      <c r="J53" s="112">
        <f>'FLUJO DE CAJA'!J27</f>
        <v>17234895.606666666</v>
      </c>
      <c r="K53" s="112">
        <f>'FLUJO DE CAJA'!K27</f>
        <v>17640663.17666667</v>
      </c>
      <c r="L53" s="112">
        <f>'FLUJO DE CAJA'!L27</f>
        <v>18100744.296666667</v>
      </c>
      <c r="M53" s="112">
        <f>'FLUJO DE CAJA'!M27</f>
        <v>21036675.856666666</v>
      </c>
      <c r="N53" s="112">
        <f>'FLUJO DE CAJA'!N27</f>
        <v>19304978.486666668</v>
      </c>
      <c r="O53" s="112">
        <f>'FLUJO DE CAJA'!O27</f>
        <v>20630908.296666667</v>
      </c>
      <c r="P53" s="112">
        <f>'FLUJO DE CAJA'!P27</f>
        <v>18439129.796666667</v>
      </c>
      <c r="Q53" s="112">
        <f>'FLUJO DE CAJA'!Q27</f>
        <v>19304978.486666668</v>
      </c>
      <c r="R53" s="112">
        <f>'FLUJO DE CAJA'!R27</f>
        <v>20630908.296666667</v>
      </c>
      <c r="S53" s="112">
        <f>'FLUJO DE CAJA'!S27</f>
        <v>20170827.17666667</v>
      </c>
      <c r="T53" s="22"/>
      <c r="U53" s="22"/>
    </row>
    <row r="54" spans="2:21" ht="18" hidden="1" outlineLevel="3">
      <c r="B54" s="22"/>
      <c r="C54" s="111" t="s">
        <v>13</v>
      </c>
      <c r="D54" s="111"/>
      <c r="E54" s="112">
        <f>'FLUJO DE CAJA'!E28</f>
        <v>4201210</v>
      </c>
      <c r="F54" s="112">
        <f>'FLUJO DE CAJA'!F28</f>
        <v>9687378.458333334</v>
      </c>
      <c r="G54" s="112">
        <f>'FLUJO DE CAJA'!G28</f>
        <v>11901524.390000001</v>
      </c>
      <c r="H54" s="112">
        <f>'FLUJO DE CAJA'!H28</f>
        <v>84309050.045000002</v>
      </c>
      <c r="I54" s="112">
        <f>'FLUJO DE CAJA'!I28</f>
        <v>76175168.675000012</v>
      </c>
      <c r="J54" s="112">
        <f>'FLUJO DE CAJA'!J28</f>
        <v>144792651.6566667</v>
      </c>
      <c r="K54" s="112">
        <f>'FLUJO DE CAJA'!K28</f>
        <v>148241676.00166669</v>
      </c>
      <c r="L54" s="112">
        <f>'FLUJO DE CAJA'!L28</f>
        <v>152152365.52166668</v>
      </c>
      <c r="M54" s="112">
        <f>'FLUJO DE CAJA'!M28</f>
        <v>177107783.7816667</v>
      </c>
      <c r="N54" s="112">
        <f>'FLUJO DE CAJA'!N28</f>
        <v>162629987.38666669</v>
      </c>
      <c r="O54" s="112">
        <f>'FLUJO DE CAJA'!O28</f>
        <v>173900390.77166668</v>
      </c>
      <c r="P54" s="112">
        <f>'FLUJO DE CAJA'!P28</f>
        <v>155270273.52166668</v>
      </c>
      <c r="Q54" s="112">
        <f>'FLUJO DE CAJA'!Q28</f>
        <v>162629987.38666669</v>
      </c>
      <c r="R54" s="112">
        <f>'FLUJO DE CAJA'!R28</f>
        <v>173900390.77166668</v>
      </c>
      <c r="S54" s="112">
        <f>'FLUJO DE CAJA'!S28</f>
        <v>169989701.25166669</v>
      </c>
      <c r="T54" s="22"/>
      <c r="U54" s="22"/>
    </row>
    <row r="55" spans="2:21" ht="18" hidden="1" outlineLevel="3">
      <c r="B55" s="22"/>
      <c r="C55" s="111" t="s">
        <v>14</v>
      </c>
      <c r="D55" s="111"/>
      <c r="E55" s="112">
        <f>'FLUJO DE CAJA'!E29</f>
        <v>5931120</v>
      </c>
      <c r="F55" s="112">
        <f>'FLUJO DE CAJA'!F29</f>
        <v>13676298.999999998</v>
      </c>
      <c r="G55" s="112">
        <f>'FLUJO DE CAJA'!G29</f>
        <v>16802152.079999998</v>
      </c>
      <c r="H55" s="112">
        <f>'FLUJO DE CAJA'!H29</f>
        <v>119024541.23999999</v>
      </c>
      <c r="I55" s="112">
        <f>'FLUJO DE CAJA'!I29</f>
        <v>107541414.59999999</v>
      </c>
      <c r="J55" s="112">
        <f>'FLUJO DE CAJA'!J29</f>
        <v>204413155.28</v>
      </c>
      <c r="K55" s="112">
        <f>'FLUJO DE CAJA'!K29</f>
        <v>209282366.12</v>
      </c>
      <c r="L55" s="112">
        <f>'FLUJO DE CAJA'!L29</f>
        <v>214803339.56</v>
      </c>
      <c r="M55" s="112">
        <f>'FLUJO DE CAJA'!M29</f>
        <v>250034518.28</v>
      </c>
      <c r="N55" s="112">
        <f>'FLUJO DE CAJA'!N29</f>
        <v>229254149.84</v>
      </c>
      <c r="O55" s="112">
        <f>'FLUJO DE CAJA'!O29</f>
        <v>245165307.56</v>
      </c>
      <c r="P55" s="112">
        <f>'FLUJO DE CAJA'!P29</f>
        <v>218863965.56</v>
      </c>
      <c r="Q55" s="112">
        <f>'FLUJO DE CAJA'!Q29</f>
        <v>229254149.84</v>
      </c>
      <c r="R55" s="112">
        <f>'FLUJO DE CAJA'!R29</f>
        <v>245165307.56</v>
      </c>
      <c r="S55" s="112">
        <f>'FLUJO DE CAJA'!S29</f>
        <v>239644334.12</v>
      </c>
      <c r="T55" s="22"/>
      <c r="U55" s="22"/>
    </row>
    <row r="56" spans="2:21" ht="18" hidden="1" outlineLevel="3">
      <c r="B56" s="22"/>
      <c r="C56" s="111" t="s">
        <v>15</v>
      </c>
      <c r="D56" s="111"/>
      <c r="E56" s="112">
        <f>'FLUJO DE CAJA'!E30</f>
        <v>1159533.9600000002</v>
      </c>
      <c r="F56" s="112">
        <f>'FLUJO DE CAJA'!F30</f>
        <v>2673716.4545</v>
      </c>
      <c r="G56" s="112">
        <f>'FLUJO DE CAJA'!G30</f>
        <v>3284820.7316400004</v>
      </c>
      <c r="H56" s="112">
        <f>'FLUJO DE CAJA'!H30</f>
        <v>23269297.812420003</v>
      </c>
      <c r="I56" s="112">
        <f>'FLUJO DE CAJA'!I30</f>
        <v>21024346.554300003</v>
      </c>
      <c r="J56" s="112">
        <f>'FLUJO DE CAJA'!J30</f>
        <v>39962771.857240006</v>
      </c>
      <c r="K56" s="112">
        <f>'FLUJO DE CAJA'!K30</f>
        <v>40914702.576460004</v>
      </c>
      <c r="L56" s="112">
        <f>'FLUJO DE CAJA'!L30</f>
        <v>41994052.883980006</v>
      </c>
      <c r="M56" s="112">
        <f>'FLUJO DE CAJA'!M30</f>
        <v>48881748.323740005</v>
      </c>
      <c r="N56" s="112">
        <f>'FLUJO DE CAJA'!N30</f>
        <v>44864535.646720007</v>
      </c>
      <c r="O56" s="112">
        <f>'FLUJO DE CAJA'!O30</f>
        <v>47975166.980980009</v>
      </c>
      <c r="P56" s="112">
        <f>'FLUJO DE CAJA'!P30</f>
        <v>42833254.619980007</v>
      </c>
      <c r="Q56" s="112">
        <f>'FLUJO DE CAJA'!Q30</f>
        <v>44864535.646720007</v>
      </c>
      <c r="R56" s="112">
        <f>'FLUJO DE CAJA'!R30</f>
        <v>47975166.980980009</v>
      </c>
      <c r="S56" s="112">
        <f>'FLUJO DE CAJA'!S30</f>
        <v>46895816.673460007</v>
      </c>
      <c r="T56" s="22"/>
      <c r="U56" s="22"/>
    </row>
    <row r="57" spans="2:21" ht="18" hidden="1" outlineLevel="3">
      <c r="B57" s="22"/>
      <c r="C57" s="111" t="s">
        <v>16</v>
      </c>
      <c r="D57" s="111"/>
      <c r="E57" s="112">
        <f>'FLUJO DE CAJA'!E31</f>
        <v>12755191.516666668</v>
      </c>
      <c r="F57" s="112">
        <f>'FLUJO DE CAJA'!F31</f>
        <v>3830191.5166666666</v>
      </c>
      <c r="G57" s="112">
        <f>'FLUJO DE CAJA'!G31</f>
        <v>3830191.5166666666</v>
      </c>
      <c r="H57" s="112">
        <f>'FLUJO DE CAJA'!H31</f>
        <v>5845341.9171875007</v>
      </c>
      <c r="I57" s="112">
        <f>'FLUJO DE CAJA'!I31</f>
        <v>5845341.9171875007</v>
      </c>
      <c r="J57" s="112">
        <f>'FLUJO DE CAJA'!J31</f>
        <v>5845341.9171875007</v>
      </c>
      <c r="K57" s="112">
        <f>'FLUJO DE CAJA'!K31</f>
        <v>5845341.9171875007</v>
      </c>
      <c r="L57" s="112">
        <f>'FLUJO DE CAJA'!L31</f>
        <v>5845341.9171875007</v>
      </c>
      <c r="M57" s="112">
        <f>'FLUJO DE CAJA'!M31</f>
        <v>5845341.9171875007</v>
      </c>
      <c r="N57" s="112">
        <f>'FLUJO DE CAJA'!N31</f>
        <v>5845341.9171875007</v>
      </c>
      <c r="O57" s="112">
        <f>'FLUJO DE CAJA'!O31</f>
        <v>5845341.9171875007</v>
      </c>
      <c r="P57" s="112">
        <f>'FLUJO DE CAJA'!P31</f>
        <v>5845341.9171875007</v>
      </c>
      <c r="Q57" s="112">
        <f>'FLUJO DE CAJA'!Q31</f>
        <v>14770341.917187501</v>
      </c>
      <c r="R57" s="112">
        <f>'FLUJO DE CAJA'!R31</f>
        <v>5845341.9171875007</v>
      </c>
      <c r="S57" s="112">
        <f>'FLUJO DE CAJA'!S31</f>
        <v>5845341.9171875007</v>
      </c>
      <c r="T57" s="22"/>
      <c r="U57" s="22"/>
    </row>
    <row r="58" spans="2:21" ht="18" hidden="1" outlineLevel="3">
      <c r="B58" s="22"/>
      <c r="C58" s="111" t="s">
        <v>17</v>
      </c>
      <c r="D58" s="111"/>
      <c r="E58" s="112">
        <f>'FLUJO DE CAJA'!E32</f>
        <v>18007329.199999999</v>
      </c>
      <c r="F58" s="112">
        <f>'FLUJO DE CAJA'!F32</f>
        <v>5407329.1999999993</v>
      </c>
      <c r="G58" s="112">
        <f>'FLUJO DE CAJA'!G32</f>
        <v>5407329.1999999993</v>
      </c>
      <c r="H58" s="112">
        <f>'FLUJO DE CAJA'!H32</f>
        <v>8252247.4124999996</v>
      </c>
      <c r="I58" s="112">
        <f>'FLUJO DE CAJA'!I32</f>
        <v>8252247.4124999996</v>
      </c>
      <c r="J58" s="112">
        <f>'FLUJO DE CAJA'!J32</f>
        <v>8252247.4124999996</v>
      </c>
      <c r="K58" s="112">
        <f>'FLUJO DE CAJA'!K32</f>
        <v>8252247.4124999996</v>
      </c>
      <c r="L58" s="112">
        <f>'FLUJO DE CAJA'!L32</f>
        <v>8252247.4124999996</v>
      </c>
      <c r="M58" s="112">
        <f>'FLUJO DE CAJA'!M32</f>
        <v>8252247.4124999996</v>
      </c>
      <c r="N58" s="112">
        <f>'FLUJO DE CAJA'!N32</f>
        <v>8252247.4124999996</v>
      </c>
      <c r="O58" s="112">
        <f>'FLUJO DE CAJA'!O32</f>
        <v>8252247.4124999996</v>
      </c>
      <c r="P58" s="112">
        <f>'FLUJO DE CAJA'!P32</f>
        <v>8252247.4124999996</v>
      </c>
      <c r="Q58" s="112">
        <f>'FLUJO DE CAJA'!Q32</f>
        <v>20852247.412499998</v>
      </c>
      <c r="R58" s="112">
        <f>'FLUJO DE CAJA'!R32</f>
        <v>8252247.4124999996</v>
      </c>
      <c r="S58" s="112">
        <f>'FLUJO DE CAJA'!S32</f>
        <v>8252247.4124999996</v>
      </c>
      <c r="T58" s="22"/>
      <c r="U58" s="22"/>
    </row>
    <row r="59" spans="2:21" ht="18" hidden="1" outlineLevel="3">
      <c r="B59" s="22"/>
      <c r="C59" s="111" t="s">
        <v>18</v>
      </c>
      <c r="D59" s="111"/>
      <c r="E59" s="112">
        <f>'FLUJO DE CAJA'!E33</f>
        <v>3520432.8585999999</v>
      </c>
      <c r="F59" s="112">
        <f>'FLUJO DE CAJA'!F33</f>
        <v>1057132.8585999999</v>
      </c>
      <c r="G59" s="112">
        <f>'FLUJO DE CAJA'!G33</f>
        <v>1057132.8585999999</v>
      </c>
      <c r="H59" s="112">
        <f>'FLUJO DE CAJA'!H33</f>
        <v>1613314.3691437501</v>
      </c>
      <c r="I59" s="112">
        <f>'FLUJO DE CAJA'!I33</f>
        <v>1613314.3691437501</v>
      </c>
      <c r="J59" s="112">
        <f>'FLUJO DE CAJA'!J33</f>
        <v>1613314.3691437501</v>
      </c>
      <c r="K59" s="112">
        <f>'FLUJO DE CAJA'!K33</f>
        <v>1613314.3691437501</v>
      </c>
      <c r="L59" s="112">
        <f>'FLUJO DE CAJA'!L33</f>
        <v>1613314.3691437501</v>
      </c>
      <c r="M59" s="112">
        <f>'FLUJO DE CAJA'!M33</f>
        <v>1613314.3691437501</v>
      </c>
      <c r="N59" s="112">
        <f>'FLUJO DE CAJA'!N33</f>
        <v>1613314.3691437501</v>
      </c>
      <c r="O59" s="112">
        <f>'FLUJO DE CAJA'!O33</f>
        <v>1613314.3691437501</v>
      </c>
      <c r="P59" s="112">
        <f>'FLUJO DE CAJA'!P33</f>
        <v>1613314.3691437501</v>
      </c>
      <c r="Q59" s="112">
        <f>'FLUJO DE CAJA'!Q33</f>
        <v>4076614.3691437505</v>
      </c>
      <c r="R59" s="112">
        <f>'FLUJO DE CAJA'!R33</f>
        <v>1613314.3691437501</v>
      </c>
      <c r="S59" s="112">
        <f>'FLUJO DE CAJA'!S33</f>
        <v>1613314.3691437501</v>
      </c>
      <c r="T59" s="22"/>
      <c r="U59" s="22"/>
    </row>
    <row r="60" spans="2:21" ht="18" hidden="1" outlineLevel="3">
      <c r="B60" s="22"/>
      <c r="C60" s="111" t="s">
        <v>19</v>
      </c>
      <c r="D60" s="111"/>
      <c r="E60" s="112">
        <f>'FLUJO DE CAJA'!E34</f>
        <v>1977040</v>
      </c>
      <c r="F60" s="112">
        <f>'FLUJO DE CAJA'!F34</f>
        <v>4558766.333333333</v>
      </c>
      <c r="G60" s="112">
        <f>'FLUJO DE CAJA'!G34</f>
        <v>5600717.3600000003</v>
      </c>
      <c r="H60" s="112">
        <f>'FLUJO DE CAJA'!H34</f>
        <v>39674847.079999998</v>
      </c>
      <c r="I60" s="112">
        <f>'FLUJO DE CAJA'!I34</f>
        <v>35847138.200000003</v>
      </c>
      <c r="J60" s="112">
        <f>'FLUJO DE CAJA'!J34</f>
        <v>68137718.426666677</v>
      </c>
      <c r="K60" s="112">
        <f>'FLUJO DE CAJA'!K34</f>
        <v>69760788.706666678</v>
      </c>
      <c r="L60" s="112">
        <f>'FLUJO DE CAJA'!L34</f>
        <v>71601113.186666667</v>
      </c>
      <c r="M60" s="112">
        <f>'FLUJO DE CAJA'!M34</f>
        <v>83344839.426666677</v>
      </c>
      <c r="N60" s="112">
        <f>'FLUJO DE CAJA'!N34</f>
        <v>76418049.946666673</v>
      </c>
      <c r="O60" s="112">
        <f>'FLUJO DE CAJA'!O34</f>
        <v>81721769.186666667</v>
      </c>
      <c r="P60" s="112">
        <f>'FLUJO DE CAJA'!P34</f>
        <v>72954655.186666667</v>
      </c>
      <c r="Q60" s="112">
        <f>'FLUJO DE CAJA'!Q34</f>
        <v>76418049.946666673</v>
      </c>
      <c r="R60" s="112">
        <f>'FLUJO DE CAJA'!R34</f>
        <v>81721769.186666667</v>
      </c>
      <c r="S60" s="112">
        <f>'FLUJO DE CAJA'!S34</f>
        <v>79881444.706666678</v>
      </c>
      <c r="T60" s="22"/>
      <c r="U60" s="22"/>
    </row>
    <row r="61" spans="2:21" ht="18" hidden="1" outlineLevel="3">
      <c r="B61" s="22"/>
      <c r="C61" s="111" t="s">
        <v>20</v>
      </c>
      <c r="D61" s="111"/>
      <c r="E61" s="112">
        <f>'FLUJO DE CAJA'!E35</f>
        <v>1482780</v>
      </c>
      <c r="F61" s="112">
        <f>'FLUJO DE CAJA'!F35</f>
        <v>3419074.7499999995</v>
      </c>
      <c r="G61" s="112">
        <f>'FLUJO DE CAJA'!G35</f>
        <v>4200538.0199999996</v>
      </c>
      <c r="H61" s="112">
        <f>'FLUJO DE CAJA'!H35</f>
        <v>29756135.309999999</v>
      </c>
      <c r="I61" s="112">
        <f>'FLUJO DE CAJA'!I35</f>
        <v>26885353.649999999</v>
      </c>
      <c r="J61" s="112">
        <f>'FLUJO DE CAJA'!J35</f>
        <v>51103288.82</v>
      </c>
      <c r="K61" s="112">
        <f>'FLUJO DE CAJA'!K35</f>
        <v>52320591.530000001</v>
      </c>
      <c r="L61" s="112">
        <f>'FLUJO DE CAJA'!L35</f>
        <v>53700834.890000001</v>
      </c>
      <c r="M61" s="112">
        <f>'FLUJO DE CAJA'!M35</f>
        <v>62508629.57</v>
      </c>
      <c r="N61" s="112">
        <f>'FLUJO DE CAJA'!N35</f>
        <v>57313537.460000001</v>
      </c>
      <c r="O61" s="112">
        <f>'FLUJO DE CAJA'!O35</f>
        <v>61291326.890000001</v>
      </c>
      <c r="P61" s="112">
        <f>'FLUJO DE CAJA'!P35</f>
        <v>54715991.390000001</v>
      </c>
      <c r="Q61" s="112">
        <f>'FLUJO DE CAJA'!Q35</f>
        <v>57313537.460000001</v>
      </c>
      <c r="R61" s="112">
        <f>'FLUJO DE CAJA'!R35</f>
        <v>61291326.890000001</v>
      </c>
      <c r="S61" s="112">
        <f>'FLUJO DE CAJA'!S35</f>
        <v>59911083.530000001</v>
      </c>
      <c r="T61" s="22"/>
      <c r="U61" s="22"/>
    </row>
    <row r="62" spans="2:21" ht="18" hidden="1" outlineLevel="3">
      <c r="B62" s="22"/>
      <c r="C62" s="111" t="s">
        <v>21</v>
      </c>
      <c r="D62" s="111"/>
      <c r="E62" s="112">
        <f>'FLUJO DE CAJA'!E36</f>
        <v>988520</v>
      </c>
      <c r="F62" s="112">
        <f>'FLUJO DE CAJA'!F36</f>
        <v>2279383.1666666665</v>
      </c>
      <c r="G62" s="112">
        <f>'FLUJO DE CAJA'!G36</f>
        <v>2800358.68</v>
      </c>
      <c r="H62" s="112">
        <f>'FLUJO DE CAJA'!H36</f>
        <v>19837423.539999999</v>
      </c>
      <c r="I62" s="112">
        <f>'FLUJO DE CAJA'!I36</f>
        <v>17923569.100000001</v>
      </c>
      <c r="J62" s="112">
        <f>'FLUJO DE CAJA'!J36</f>
        <v>34068859.213333338</v>
      </c>
      <c r="K62" s="112">
        <f>'FLUJO DE CAJA'!K36</f>
        <v>34880394.353333339</v>
      </c>
      <c r="L62" s="112">
        <f>'FLUJO DE CAJA'!L36</f>
        <v>35800556.593333334</v>
      </c>
      <c r="M62" s="112">
        <f>'FLUJO DE CAJA'!M36</f>
        <v>41672419.713333338</v>
      </c>
      <c r="N62" s="112">
        <f>'FLUJO DE CAJA'!N36</f>
        <v>38209024.973333336</v>
      </c>
      <c r="O62" s="112">
        <f>'FLUJO DE CAJA'!O36</f>
        <v>40860884.593333334</v>
      </c>
      <c r="P62" s="112">
        <f>'FLUJO DE CAJA'!P36</f>
        <v>36477327.593333334</v>
      </c>
      <c r="Q62" s="112">
        <f>'FLUJO DE CAJA'!Q36</f>
        <v>38209024.973333336</v>
      </c>
      <c r="R62" s="112">
        <f>'FLUJO DE CAJA'!R36</f>
        <v>40860884.593333334</v>
      </c>
      <c r="S62" s="112">
        <f>'FLUJO DE CAJA'!S36</f>
        <v>39940722.353333339</v>
      </c>
      <c r="T62" s="22"/>
      <c r="U62" s="22"/>
    </row>
    <row r="63" spans="2:21" ht="18" hidden="1" outlineLevel="3">
      <c r="B63" s="22"/>
      <c r="C63" s="111" t="s">
        <v>22</v>
      </c>
      <c r="D63" s="111"/>
      <c r="E63" s="112">
        <f>'FLUJO DE CAJA'!E37</f>
        <v>6002443.0666666664</v>
      </c>
      <c r="F63" s="112">
        <f>'FLUJO DE CAJA'!F37</f>
        <v>1802443.0666666667</v>
      </c>
      <c r="G63" s="112">
        <f>'FLUJO DE CAJA'!G37</f>
        <v>1802443.0666666667</v>
      </c>
      <c r="H63" s="112">
        <f>'FLUJO DE CAJA'!H37</f>
        <v>2750749.1375000002</v>
      </c>
      <c r="I63" s="112">
        <f>'FLUJO DE CAJA'!I37</f>
        <v>2750749.1375000002</v>
      </c>
      <c r="J63" s="112">
        <f>'FLUJO DE CAJA'!J37</f>
        <v>2750749.1375000002</v>
      </c>
      <c r="K63" s="112">
        <f>'FLUJO DE CAJA'!K37</f>
        <v>2750749.1375000002</v>
      </c>
      <c r="L63" s="112">
        <f>'FLUJO DE CAJA'!L37</f>
        <v>2750749.1375000002</v>
      </c>
      <c r="M63" s="112">
        <f>'FLUJO DE CAJA'!M37</f>
        <v>2750749.1375000002</v>
      </c>
      <c r="N63" s="112">
        <f>'FLUJO DE CAJA'!N37</f>
        <v>2750749.1375000002</v>
      </c>
      <c r="O63" s="112">
        <f>'FLUJO DE CAJA'!O37</f>
        <v>2750749.1375000002</v>
      </c>
      <c r="P63" s="112">
        <f>'FLUJO DE CAJA'!P37</f>
        <v>2750749.1375000002</v>
      </c>
      <c r="Q63" s="112">
        <f>'FLUJO DE CAJA'!Q37</f>
        <v>6950749.1375000002</v>
      </c>
      <c r="R63" s="112">
        <f>'FLUJO DE CAJA'!R37</f>
        <v>2750749.1375000002</v>
      </c>
      <c r="S63" s="112">
        <f>'FLUJO DE CAJA'!S37</f>
        <v>2750749.1375000002</v>
      </c>
      <c r="T63" s="22"/>
      <c r="U63" s="22"/>
    </row>
    <row r="64" spans="2:21" ht="18" hidden="1" outlineLevel="3">
      <c r="B64" s="22"/>
      <c r="C64" s="111" t="s">
        <v>23</v>
      </c>
      <c r="D64" s="111"/>
      <c r="E64" s="112">
        <f>'FLUJO DE CAJA'!E38</f>
        <v>4501832.3</v>
      </c>
      <c r="F64" s="112">
        <f>'FLUJO DE CAJA'!F38</f>
        <v>1351832.2999999998</v>
      </c>
      <c r="G64" s="112">
        <f>'FLUJO DE CAJA'!G38</f>
        <v>1351832.2999999998</v>
      </c>
      <c r="H64" s="112">
        <f>'FLUJO DE CAJA'!H38</f>
        <v>2063061.8531249999</v>
      </c>
      <c r="I64" s="112">
        <f>'FLUJO DE CAJA'!I38</f>
        <v>2063061.8531249999</v>
      </c>
      <c r="J64" s="112">
        <f>'FLUJO DE CAJA'!J38</f>
        <v>2063061.8531249999</v>
      </c>
      <c r="K64" s="112">
        <f>'FLUJO DE CAJA'!K38</f>
        <v>2063061.8531249999</v>
      </c>
      <c r="L64" s="112">
        <f>'FLUJO DE CAJA'!L38</f>
        <v>2063061.8531249999</v>
      </c>
      <c r="M64" s="112">
        <f>'FLUJO DE CAJA'!M38</f>
        <v>2063061.8531249999</v>
      </c>
      <c r="N64" s="112">
        <f>'FLUJO DE CAJA'!N38</f>
        <v>2063061.8531249999</v>
      </c>
      <c r="O64" s="112">
        <f>'FLUJO DE CAJA'!O38</f>
        <v>2063061.8531249999</v>
      </c>
      <c r="P64" s="112">
        <f>'FLUJO DE CAJA'!P38</f>
        <v>2063061.8531249999</v>
      </c>
      <c r="Q64" s="112">
        <f>'FLUJO DE CAJA'!Q38</f>
        <v>5213061.8531249994</v>
      </c>
      <c r="R64" s="112">
        <f>'FLUJO DE CAJA'!R38</f>
        <v>2063061.8531249999</v>
      </c>
      <c r="S64" s="112">
        <f>'FLUJO DE CAJA'!S38</f>
        <v>2063061.8531249999</v>
      </c>
      <c r="T64" s="22"/>
      <c r="U64" s="22"/>
    </row>
    <row r="65" spans="2:21" ht="18" hidden="1" outlineLevel="3">
      <c r="B65" s="22"/>
      <c r="C65" s="111" t="s">
        <v>24</v>
      </c>
      <c r="D65" s="111"/>
      <c r="E65" s="112">
        <f>'FLUJO DE CAJA'!E39</f>
        <v>3001221.5333333332</v>
      </c>
      <c r="F65" s="112">
        <f>'FLUJO DE CAJA'!F39</f>
        <v>901221.53333333333</v>
      </c>
      <c r="G65" s="112">
        <f>'FLUJO DE CAJA'!G39</f>
        <v>901221.53333333333</v>
      </c>
      <c r="H65" s="112">
        <f>'FLUJO DE CAJA'!H39</f>
        <v>1375374.5687500001</v>
      </c>
      <c r="I65" s="112">
        <f>'FLUJO DE CAJA'!I39</f>
        <v>1375374.5687500001</v>
      </c>
      <c r="J65" s="112">
        <f>'FLUJO DE CAJA'!J39</f>
        <v>1375374.5687500001</v>
      </c>
      <c r="K65" s="112">
        <f>'FLUJO DE CAJA'!K39</f>
        <v>1375374.5687500001</v>
      </c>
      <c r="L65" s="112">
        <f>'FLUJO DE CAJA'!L39</f>
        <v>1375374.5687500001</v>
      </c>
      <c r="M65" s="112">
        <f>'FLUJO DE CAJA'!M39</f>
        <v>1375374.5687500001</v>
      </c>
      <c r="N65" s="112">
        <f>'FLUJO DE CAJA'!N39</f>
        <v>1375374.5687500001</v>
      </c>
      <c r="O65" s="112">
        <f>'FLUJO DE CAJA'!O39</f>
        <v>1375374.5687500001</v>
      </c>
      <c r="P65" s="112">
        <f>'FLUJO DE CAJA'!P39</f>
        <v>1375374.5687500001</v>
      </c>
      <c r="Q65" s="112">
        <f>'FLUJO DE CAJA'!Q39</f>
        <v>3475374.5687500001</v>
      </c>
      <c r="R65" s="112">
        <f>'FLUJO DE CAJA'!R39</f>
        <v>1375374.5687500001</v>
      </c>
      <c r="S65" s="112">
        <f>'FLUJO DE CAJA'!S39</f>
        <v>1375374.5687500001</v>
      </c>
      <c r="T65" s="22"/>
      <c r="U65" s="22"/>
    </row>
    <row r="66" spans="2:21" ht="18" hidden="1" outlineLevel="2">
      <c r="B66" s="22"/>
      <c r="C66" s="103"/>
      <c r="D66" s="103"/>
      <c r="E66" s="124"/>
      <c r="F66" s="124"/>
      <c r="G66" s="124"/>
      <c r="H66" s="124"/>
      <c r="I66" s="124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22"/>
      <c r="U66" s="22"/>
    </row>
    <row r="67" spans="2:21" ht="18" hidden="1" outlineLevel="2">
      <c r="B67" s="22"/>
      <c r="C67" s="127"/>
      <c r="D67" s="111"/>
      <c r="E67" s="112"/>
      <c r="F67" s="112"/>
      <c r="G67" s="112"/>
      <c r="H67" s="112"/>
      <c r="I67" s="112"/>
      <c r="J67" s="113"/>
      <c r="K67" s="22"/>
      <c r="L67" s="23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8" hidden="1" outlineLevel="2">
      <c r="B68" s="22"/>
      <c r="C68" s="127" t="s">
        <v>25</v>
      </c>
      <c r="D68" s="111"/>
      <c r="E68" s="115">
        <f>SUM(E71:E76)</f>
        <v>9645263</v>
      </c>
      <c r="F68" s="115">
        <f>SUM(F71:F76)</f>
        <v>6040000</v>
      </c>
      <c r="G68" s="115">
        <f>SUM(G71:G76)</f>
        <v>100000</v>
      </c>
      <c r="H68" s="115">
        <f>SUM(H71:H76)</f>
        <v>13679333</v>
      </c>
      <c r="I68" s="115">
        <f t="shared" ref="I68:S68" si="5">SUM(I71:I76)</f>
        <v>0</v>
      </c>
      <c r="J68" s="115">
        <f t="shared" si="5"/>
        <v>10633333</v>
      </c>
      <c r="K68" s="115">
        <f t="shared" si="5"/>
        <v>0</v>
      </c>
      <c r="L68" s="115">
        <f t="shared" si="5"/>
        <v>9633333</v>
      </c>
      <c r="M68" s="115">
        <f t="shared" si="5"/>
        <v>13185263</v>
      </c>
      <c r="N68" s="115">
        <f t="shared" si="5"/>
        <v>0</v>
      </c>
      <c r="O68" s="115">
        <f t="shared" si="5"/>
        <v>1000000</v>
      </c>
      <c r="P68" s="115">
        <f t="shared" si="5"/>
        <v>0</v>
      </c>
      <c r="Q68" s="115">
        <f t="shared" si="5"/>
        <v>0</v>
      </c>
      <c r="R68" s="115">
        <f t="shared" si="5"/>
        <v>6011500</v>
      </c>
      <c r="S68" s="115">
        <f t="shared" si="5"/>
        <v>2890000</v>
      </c>
      <c r="T68" s="22"/>
      <c r="U68" s="22"/>
    </row>
    <row r="69" spans="2:21" ht="18" hidden="1" outlineLevel="3">
      <c r="B69" s="22"/>
      <c r="C69" s="103"/>
      <c r="D69" s="103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22"/>
      <c r="U69" s="22"/>
    </row>
    <row r="70" spans="2:21" ht="18" hidden="1" outlineLevel="3">
      <c r="B70" s="22"/>
      <c r="C70" s="106"/>
      <c r="D70" s="111"/>
      <c r="E70" s="112"/>
      <c r="F70" s="112"/>
      <c r="G70" s="112"/>
      <c r="H70" s="112"/>
      <c r="I70" s="112"/>
      <c r="J70" s="113"/>
      <c r="K70" s="22"/>
      <c r="L70" s="23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8.75" hidden="1" outlineLevel="3">
      <c r="B71" s="5"/>
      <c r="C71" s="111" t="s">
        <v>26</v>
      </c>
      <c r="D71" s="111"/>
      <c r="E71" s="112">
        <f>'FLUJO DE CAJA'!E48</f>
        <v>350000</v>
      </c>
      <c r="F71" s="112">
        <f>'FLUJO DE CAJA'!F48</f>
        <v>900000</v>
      </c>
      <c r="G71" s="112">
        <f>'FLUJO DE CAJA'!G48</f>
        <v>100000</v>
      </c>
      <c r="H71" s="112">
        <f>'FLUJO DE CAJA'!H48</f>
        <v>9633333</v>
      </c>
      <c r="I71" s="112">
        <f>'FLUJO DE CAJA'!I48</f>
        <v>0</v>
      </c>
      <c r="J71" s="112">
        <f>'FLUJO DE CAJA'!J48</f>
        <v>9633333</v>
      </c>
      <c r="K71" s="112">
        <f>'FLUJO DE CAJA'!K48</f>
        <v>0</v>
      </c>
      <c r="L71" s="112">
        <f>'FLUJO DE CAJA'!L48</f>
        <v>9633333</v>
      </c>
      <c r="M71" s="112">
        <f>'FLUJO DE CAJA'!M48</f>
        <v>0</v>
      </c>
      <c r="N71" s="112">
        <f>'FLUJO DE CAJA'!N48</f>
        <v>0</v>
      </c>
      <c r="O71" s="112">
        <f>'FLUJO DE CAJA'!O48</f>
        <v>0</v>
      </c>
      <c r="P71" s="112">
        <f>'FLUJO DE CAJA'!P48</f>
        <v>0</v>
      </c>
      <c r="Q71" s="112">
        <f>'FLUJO DE CAJA'!Q48</f>
        <v>0</v>
      </c>
      <c r="R71" s="112">
        <f>'FLUJO DE CAJA'!R48</f>
        <v>0</v>
      </c>
      <c r="S71" s="112">
        <f>'FLUJO DE CAJA'!S48</f>
        <v>0</v>
      </c>
      <c r="T71" s="22"/>
      <c r="U71" s="22"/>
    </row>
    <row r="72" spans="2:21" ht="18.75" hidden="1" outlineLevel="3">
      <c r="B72" s="5"/>
      <c r="C72" s="111" t="s">
        <v>27</v>
      </c>
      <c r="D72" s="111"/>
      <c r="E72" s="112">
        <f>'FLUJO DE CAJA'!E49</f>
        <v>0</v>
      </c>
      <c r="F72" s="112">
        <f>'FLUJO DE CAJA'!F49</f>
        <v>0</v>
      </c>
      <c r="G72" s="112">
        <f>'FLUJO DE CAJA'!G49</f>
        <v>0</v>
      </c>
      <c r="H72" s="112">
        <f>'FLUJO DE CAJA'!H49</f>
        <v>0</v>
      </c>
      <c r="I72" s="112">
        <f>'FLUJO DE CAJA'!I49</f>
        <v>0</v>
      </c>
      <c r="J72" s="112">
        <f>'FLUJO DE CAJA'!J49</f>
        <v>0</v>
      </c>
      <c r="K72" s="112">
        <f>'FLUJO DE CAJA'!K49</f>
        <v>0</v>
      </c>
      <c r="L72" s="112">
        <f>'FLUJO DE CAJA'!L49</f>
        <v>0</v>
      </c>
      <c r="M72" s="112">
        <f>'FLUJO DE CAJA'!M49</f>
        <v>2890000</v>
      </c>
      <c r="N72" s="112">
        <f>'FLUJO DE CAJA'!N49</f>
        <v>0</v>
      </c>
      <c r="O72" s="112">
        <f>'FLUJO DE CAJA'!O49</f>
        <v>0</v>
      </c>
      <c r="P72" s="112">
        <f>'FLUJO DE CAJA'!P49</f>
        <v>0</v>
      </c>
      <c r="Q72" s="112">
        <f>'FLUJO DE CAJA'!Q49</f>
        <v>0</v>
      </c>
      <c r="R72" s="112">
        <f>'FLUJO DE CAJA'!R49</f>
        <v>0</v>
      </c>
      <c r="S72" s="112">
        <f>'FLUJO DE CAJA'!S49</f>
        <v>2890000</v>
      </c>
      <c r="T72" s="22"/>
      <c r="U72" s="22"/>
    </row>
    <row r="73" spans="2:21" ht="18.75" hidden="1" outlineLevel="3">
      <c r="B73" s="5"/>
      <c r="C73" s="111" t="s">
        <v>28</v>
      </c>
      <c r="D73" s="111"/>
      <c r="E73" s="112">
        <f>'FLUJO DE CAJA'!E50</f>
        <v>9295263</v>
      </c>
      <c r="F73" s="112">
        <f>'FLUJO DE CAJA'!F50</f>
        <v>0</v>
      </c>
      <c r="G73" s="112">
        <f>'FLUJO DE CAJA'!G50</f>
        <v>0</v>
      </c>
      <c r="H73" s="112">
        <f>'FLUJO DE CAJA'!H50</f>
        <v>0</v>
      </c>
      <c r="I73" s="112">
        <f>'FLUJO DE CAJA'!I50</f>
        <v>0</v>
      </c>
      <c r="J73" s="112">
        <f>'FLUJO DE CAJA'!J50</f>
        <v>0</v>
      </c>
      <c r="K73" s="112">
        <f>'FLUJO DE CAJA'!K50</f>
        <v>0</v>
      </c>
      <c r="L73" s="112">
        <f>'FLUJO DE CAJA'!L50</f>
        <v>0</v>
      </c>
      <c r="M73" s="112">
        <f>'FLUJO DE CAJA'!M50</f>
        <v>9295263</v>
      </c>
      <c r="N73" s="112">
        <f>'FLUJO DE CAJA'!N50</f>
        <v>0</v>
      </c>
      <c r="O73" s="112">
        <f>'FLUJO DE CAJA'!O50</f>
        <v>0</v>
      </c>
      <c r="P73" s="112">
        <f>'FLUJO DE CAJA'!P50</f>
        <v>0</v>
      </c>
      <c r="Q73" s="112">
        <f>'FLUJO DE CAJA'!Q50</f>
        <v>0</v>
      </c>
      <c r="R73" s="112">
        <f>'FLUJO DE CAJA'!R50</f>
        <v>0</v>
      </c>
      <c r="S73" s="112">
        <f>'FLUJO DE CAJA'!S50</f>
        <v>0</v>
      </c>
      <c r="T73" s="22"/>
      <c r="U73" s="22"/>
    </row>
    <row r="74" spans="2:21" ht="18.75" hidden="1" outlineLevel="3">
      <c r="B74" s="5"/>
      <c r="C74" s="111" t="s">
        <v>97</v>
      </c>
      <c r="D74" s="111"/>
      <c r="E74" s="112">
        <f>'FLUJO DE CAJA'!E51</f>
        <v>0</v>
      </c>
      <c r="F74" s="112">
        <f>'FLUJO DE CAJA'!F51</f>
        <v>1000000</v>
      </c>
      <c r="G74" s="112">
        <f>'FLUJO DE CAJA'!G51</f>
        <v>0</v>
      </c>
      <c r="H74" s="112">
        <f>'FLUJO DE CAJA'!H51</f>
        <v>0</v>
      </c>
      <c r="I74" s="112">
        <f>'FLUJO DE CAJA'!I51</f>
        <v>0</v>
      </c>
      <c r="J74" s="112">
        <f>'FLUJO DE CAJA'!J51</f>
        <v>1000000</v>
      </c>
      <c r="K74" s="112">
        <f>'FLUJO DE CAJA'!K51</f>
        <v>0</v>
      </c>
      <c r="L74" s="112">
        <f>'FLUJO DE CAJA'!L51</f>
        <v>0</v>
      </c>
      <c r="M74" s="112">
        <f>'FLUJO DE CAJA'!M51</f>
        <v>1000000</v>
      </c>
      <c r="N74" s="112">
        <f>'FLUJO DE CAJA'!N51</f>
        <v>0</v>
      </c>
      <c r="O74" s="112">
        <f>'FLUJO DE CAJA'!O51</f>
        <v>1000000</v>
      </c>
      <c r="P74" s="112">
        <f>'FLUJO DE CAJA'!P51</f>
        <v>0</v>
      </c>
      <c r="Q74" s="112">
        <f>'FLUJO DE CAJA'!Q51</f>
        <v>0</v>
      </c>
      <c r="R74" s="112">
        <f>'FLUJO DE CAJA'!R51</f>
        <v>1000000</v>
      </c>
      <c r="S74" s="112">
        <f>'FLUJO DE CAJA'!S51</f>
        <v>0</v>
      </c>
      <c r="T74" s="22"/>
      <c r="U74" s="22"/>
    </row>
    <row r="75" spans="2:21" ht="18.75" hidden="1" outlineLevel="3">
      <c r="B75" s="5"/>
      <c r="C75" s="111" t="s">
        <v>98</v>
      </c>
      <c r="D75" s="111"/>
      <c r="E75" s="112">
        <f>'FLUJO DE CAJA'!E52</f>
        <v>0</v>
      </c>
      <c r="F75" s="112">
        <f>'FLUJO DE CAJA'!F52</f>
        <v>4000000</v>
      </c>
      <c r="G75" s="112">
        <f>'FLUJO DE CAJA'!G52</f>
        <v>0</v>
      </c>
      <c r="H75" s="112">
        <f>'FLUJO DE CAJA'!H52</f>
        <v>0</v>
      </c>
      <c r="I75" s="112">
        <f>'FLUJO DE CAJA'!I52</f>
        <v>0</v>
      </c>
      <c r="J75" s="112">
        <f>'FLUJO DE CAJA'!J52</f>
        <v>0</v>
      </c>
      <c r="K75" s="112">
        <f>'FLUJO DE CAJA'!K52</f>
        <v>0</v>
      </c>
      <c r="L75" s="112">
        <f>'FLUJO DE CAJA'!L52</f>
        <v>0</v>
      </c>
      <c r="M75" s="112">
        <f>'FLUJO DE CAJA'!M52</f>
        <v>0</v>
      </c>
      <c r="N75" s="112">
        <f>'FLUJO DE CAJA'!N52</f>
        <v>0</v>
      </c>
      <c r="O75" s="112">
        <f>'FLUJO DE CAJA'!O52</f>
        <v>0</v>
      </c>
      <c r="P75" s="112">
        <f>'FLUJO DE CAJA'!P52</f>
        <v>0</v>
      </c>
      <c r="Q75" s="112">
        <f>'FLUJO DE CAJA'!Q52</f>
        <v>0</v>
      </c>
      <c r="R75" s="112">
        <f>'FLUJO DE CAJA'!R52</f>
        <v>4000000</v>
      </c>
      <c r="S75" s="112">
        <f>'FLUJO DE CAJA'!S52</f>
        <v>0</v>
      </c>
      <c r="T75" s="22"/>
      <c r="U75" s="22"/>
    </row>
    <row r="76" spans="2:21" ht="18.75" hidden="1" outlineLevel="3">
      <c r="B76" s="5"/>
      <c r="C76" s="111" t="s">
        <v>99</v>
      </c>
      <c r="D76" s="111"/>
      <c r="E76" s="112">
        <f>'FLUJO DE CAJA'!E53</f>
        <v>0</v>
      </c>
      <c r="F76" s="112">
        <f>'FLUJO DE CAJA'!F53</f>
        <v>140000</v>
      </c>
      <c r="G76" s="112">
        <f>'FLUJO DE CAJA'!G53</f>
        <v>0</v>
      </c>
      <c r="H76" s="112">
        <f>'FLUJO DE CAJA'!H53</f>
        <v>4046000</v>
      </c>
      <c r="I76" s="112">
        <f>'FLUJO DE CAJA'!I53</f>
        <v>0</v>
      </c>
      <c r="J76" s="112">
        <f>'FLUJO DE CAJA'!J53</f>
        <v>0</v>
      </c>
      <c r="K76" s="112">
        <f>'FLUJO DE CAJA'!K53</f>
        <v>0</v>
      </c>
      <c r="L76" s="112">
        <f>'FLUJO DE CAJA'!L53</f>
        <v>0</v>
      </c>
      <c r="M76" s="112">
        <f>'FLUJO DE CAJA'!M53</f>
        <v>0</v>
      </c>
      <c r="N76" s="112">
        <f>'FLUJO DE CAJA'!N53</f>
        <v>0</v>
      </c>
      <c r="O76" s="112">
        <f>'FLUJO DE CAJA'!O53</f>
        <v>0</v>
      </c>
      <c r="P76" s="112">
        <f>'FLUJO DE CAJA'!P53</f>
        <v>0</v>
      </c>
      <c r="Q76" s="112">
        <f>'FLUJO DE CAJA'!Q53</f>
        <v>0</v>
      </c>
      <c r="R76" s="112">
        <f>'FLUJO DE CAJA'!R53</f>
        <v>1011500</v>
      </c>
      <c r="S76" s="112">
        <f>'FLUJO DE CAJA'!S53</f>
        <v>0</v>
      </c>
      <c r="T76" s="22"/>
      <c r="U76" s="22"/>
    </row>
    <row r="77" spans="2:21" ht="18.75" hidden="1" outlineLevel="2">
      <c r="B77" s="5"/>
      <c r="C77" s="103"/>
      <c r="D77" s="103"/>
      <c r="E77" s="124"/>
      <c r="F77" s="124"/>
      <c r="G77" s="124"/>
      <c r="H77" s="124"/>
      <c r="I77" s="124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22"/>
      <c r="U77" s="22"/>
    </row>
    <row r="78" spans="2:21" ht="18.75" hidden="1" outlineLevel="2">
      <c r="B78" s="5"/>
      <c r="C78" s="111"/>
      <c r="D78" s="11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22"/>
      <c r="U78" s="22"/>
    </row>
    <row r="79" spans="2:21" ht="18.75" hidden="1" outlineLevel="2">
      <c r="B79" s="5"/>
      <c r="C79" s="127" t="s">
        <v>29</v>
      </c>
      <c r="D79" s="111"/>
      <c r="E79" s="115">
        <f>SUM(E82:E91)</f>
        <v>0</v>
      </c>
      <c r="F79" s="115">
        <f>SUM(F82:F91)</f>
        <v>15996800</v>
      </c>
      <c r="G79" s="115">
        <f>SUM(G82:G91)</f>
        <v>3000000</v>
      </c>
      <c r="H79" s="115">
        <f>SUM(H82:H91)</f>
        <v>32996500</v>
      </c>
      <c r="I79" s="115">
        <f t="shared" ref="I79:S79" si="6">SUM(I82:I91)</f>
        <v>31836000</v>
      </c>
      <c r="J79" s="115">
        <f t="shared" si="6"/>
        <v>65996500</v>
      </c>
      <c r="K79" s="115">
        <f t="shared" si="6"/>
        <v>1836000</v>
      </c>
      <c r="L79" s="115">
        <f t="shared" si="6"/>
        <v>32996500</v>
      </c>
      <c r="M79" s="115">
        <f t="shared" si="6"/>
        <v>4836000</v>
      </c>
      <c r="N79" s="115">
        <f t="shared" si="6"/>
        <v>1836000</v>
      </c>
      <c r="O79" s="115">
        <f t="shared" si="6"/>
        <v>1836000</v>
      </c>
      <c r="P79" s="115">
        <f t="shared" si="6"/>
        <v>4836000</v>
      </c>
      <c r="Q79" s="115">
        <f t="shared" si="6"/>
        <v>1836000</v>
      </c>
      <c r="R79" s="115">
        <f t="shared" si="6"/>
        <v>17820800</v>
      </c>
      <c r="S79" s="115">
        <f t="shared" si="6"/>
        <v>4836000</v>
      </c>
      <c r="T79" s="22"/>
      <c r="U79" s="22"/>
    </row>
    <row r="80" spans="2:21" ht="18" hidden="1" outlineLevel="3">
      <c r="B80" s="22"/>
      <c r="C80" s="116"/>
      <c r="D80" s="103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22"/>
      <c r="U80" s="22"/>
    </row>
    <row r="81" spans="2:21" ht="18" hidden="1" outlineLevel="3">
      <c r="B81" s="22"/>
      <c r="C81" s="127"/>
      <c r="D81" s="111"/>
      <c r="E81" s="112"/>
      <c r="F81" s="112"/>
      <c r="G81" s="112"/>
      <c r="H81" s="112"/>
      <c r="I81" s="112"/>
      <c r="J81" s="113"/>
      <c r="K81" s="22"/>
      <c r="L81" s="23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8.75" hidden="1" outlineLevel="3">
      <c r="B82" s="5"/>
      <c r="C82" s="111" t="s">
        <v>30</v>
      </c>
      <c r="D82" s="111"/>
      <c r="E82" s="112">
        <f>'FLUJO DE CAJA'!E62</f>
        <v>0</v>
      </c>
      <c r="F82" s="112">
        <f>'FLUJO DE CAJA'!F62</f>
        <v>12000</v>
      </c>
      <c r="G82" s="112">
        <f>'FLUJO DE CAJA'!G62</f>
        <v>0</v>
      </c>
      <c r="H82" s="112">
        <f>'FLUJO DE CAJA'!H62</f>
        <v>612000</v>
      </c>
      <c r="I82" s="112">
        <f>'FLUJO DE CAJA'!I62</f>
        <v>612000</v>
      </c>
      <c r="J82" s="112">
        <f>'FLUJO DE CAJA'!J62</f>
        <v>612000</v>
      </c>
      <c r="K82" s="112">
        <f>'FLUJO DE CAJA'!K62</f>
        <v>612000</v>
      </c>
      <c r="L82" s="112">
        <f>'FLUJO DE CAJA'!L62</f>
        <v>612000</v>
      </c>
      <c r="M82" s="112">
        <f>'FLUJO DE CAJA'!M62</f>
        <v>612000</v>
      </c>
      <c r="N82" s="112">
        <f>'FLUJO DE CAJA'!N62</f>
        <v>612000</v>
      </c>
      <c r="O82" s="112">
        <f>'FLUJO DE CAJA'!O62</f>
        <v>612000</v>
      </c>
      <c r="P82" s="112">
        <f>'FLUJO DE CAJA'!P62</f>
        <v>612000</v>
      </c>
      <c r="Q82" s="112">
        <f>'FLUJO DE CAJA'!Q62</f>
        <v>612000</v>
      </c>
      <c r="R82" s="112">
        <f>'FLUJO DE CAJA'!R62</f>
        <v>612000</v>
      </c>
      <c r="S82" s="112">
        <f>'FLUJO DE CAJA'!S62</f>
        <v>612000</v>
      </c>
      <c r="T82" s="22"/>
      <c r="U82" s="22"/>
    </row>
    <row r="83" spans="2:21" ht="18.75" hidden="1" outlineLevel="3">
      <c r="B83" s="5"/>
      <c r="C83" s="111" t="s">
        <v>31</v>
      </c>
      <c r="D83" s="111"/>
      <c r="E83" s="112">
        <f>'FLUJO DE CAJA'!E63</f>
        <v>0</v>
      </c>
      <c r="F83" s="112">
        <f>'FLUJO DE CAJA'!F63</f>
        <v>15984800</v>
      </c>
      <c r="G83" s="112">
        <f>'FLUJO DE CAJA'!G63</f>
        <v>0</v>
      </c>
      <c r="H83" s="112">
        <f>'FLUJO DE CAJA'!H63</f>
        <v>0</v>
      </c>
      <c r="I83" s="112">
        <f>'FLUJO DE CAJA'!I63</f>
        <v>0</v>
      </c>
      <c r="J83" s="112">
        <f>'FLUJO DE CAJA'!J63</f>
        <v>0</v>
      </c>
      <c r="K83" s="112">
        <f>'FLUJO DE CAJA'!K63</f>
        <v>0</v>
      </c>
      <c r="L83" s="112">
        <f>'FLUJO DE CAJA'!L63</f>
        <v>0</v>
      </c>
      <c r="M83" s="112">
        <f>'FLUJO DE CAJA'!M63</f>
        <v>0</v>
      </c>
      <c r="N83" s="112">
        <f>'FLUJO DE CAJA'!N63</f>
        <v>0</v>
      </c>
      <c r="O83" s="112">
        <f>'FLUJO DE CAJA'!O63</f>
        <v>0</v>
      </c>
      <c r="P83" s="112">
        <f>'FLUJO DE CAJA'!P63</f>
        <v>0</v>
      </c>
      <c r="Q83" s="112">
        <f>'FLUJO DE CAJA'!Q63</f>
        <v>0</v>
      </c>
      <c r="R83" s="112">
        <f>'FLUJO DE CAJA'!R63</f>
        <v>15984800</v>
      </c>
      <c r="S83" s="112">
        <f>'FLUJO DE CAJA'!S63</f>
        <v>0</v>
      </c>
      <c r="T83" s="22"/>
      <c r="U83" s="22"/>
    </row>
    <row r="84" spans="2:21" ht="18.75" hidden="1" outlineLevel="3">
      <c r="B84" s="5"/>
      <c r="C84" s="111" t="s">
        <v>32</v>
      </c>
      <c r="D84" s="111"/>
      <c r="E84" s="112">
        <f>'FLUJO DE CAJA'!E64</f>
        <v>0</v>
      </c>
      <c r="F84" s="112">
        <f>'FLUJO DE CAJA'!F64</f>
        <v>0</v>
      </c>
      <c r="G84" s="112">
        <f>'FLUJO DE CAJA'!G64</f>
        <v>0</v>
      </c>
      <c r="H84" s="112">
        <f>'FLUJO DE CAJA'!H64</f>
        <v>2740500</v>
      </c>
      <c r="I84" s="112">
        <f>'FLUJO DE CAJA'!I64</f>
        <v>0</v>
      </c>
      <c r="J84" s="112">
        <f>'FLUJO DE CAJA'!J64</f>
        <v>2740500</v>
      </c>
      <c r="K84" s="112">
        <f>'FLUJO DE CAJA'!K64</f>
        <v>0</v>
      </c>
      <c r="L84" s="112">
        <f>'FLUJO DE CAJA'!L64</f>
        <v>2740500</v>
      </c>
      <c r="M84" s="112">
        <f>'FLUJO DE CAJA'!M64</f>
        <v>0</v>
      </c>
      <c r="N84" s="112">
        <f>'FLUJO DE CAJA'!N64</f>
        <v>0</v>
      </c>
      <c r="O84" s="112">
        <f>'FLUJO DE CAJA'!O64</f>
        <v>0</v>
      </c>
      <c r="P84" s="112">
        <f>'FLUJO DE CAJA'!P64</f>
        <v>0</v>
      </c>
      <c r="Q84" s="112">
        <f>'FLUJO DE CAJA'!Q64</f>
        <v>0</v>
      </c>
      <c r="R84" s="112">
        <f>'FLUJO DE CAJA'!R64</f>
        <v>0</v>
      </c>
      <c r="S84" s="112">
        <f>'FLUJO DE CAJA'!S64</f>
        <v>0</v>
      </c>
      <c r="T84" s="22"/>
      <c r="U84" s="22"/>
    </row>
    <row r="85" spans="2:21" ht="18.75" hidden="1" outlineLevel="3">
      <c r="B85" s="5"/>
      <c r="C85" s="111" t="s">
        <v>33</v>
      </c>
      <c r="D85" s="111"/>
      <c r="E85" s="112">
        <f>'FLUJO DE CAJA'!E65</f>
        <v>0</v>
      </c>
      <c r="F85" s="112">
        <f>'FLUJO DE CAJA'!F65</f>
        <v>0</v>
      </c>
      <c r="G85" s="112">
        <f>'FLUJO DE CAJA'!G65</f>
        <v>0</v>
      </c>
      <c r="H85" s="112">
        <f>'FLUJO DE CAJA'!H65</f>
        <v>10150000</v>
      </c>
      <c r="I85" s="112">
        <f>'FLUJO DE CAJA'!I65</f>
        <v>0</v>
      </c>
      <c r="J85" s="112">
        <f>'FLUJO DE CAJA'!J65</f>
        <v>10150000</v>
      </c>
      <c r="K85" s="112">
        <f>'FLUJO DE CAJA'!K65</f>
        <v>0</v>
      </c>
      <c r="L85" s="112">
        <f>'FLUJO DE CAJA'!L65</f>
        <v>10150000</v>
      </c>
      <c r="M85" s="112">
        <f>'FLUJO DE CAJA'!M65</f>
        <v>0</v>
      </c>
      <c r="N85" s="112">
        <f>'FLUJO DE CAJA'!N65</f>
        <v>0</v>
      </c>
      <c r="O85" s="112">
        <f>'FLUJO DE CAJA'!O65</f>
        <v>0</v>
      </c>
      <c r="P85" s="112">
        <f>'FLUJO DE CAJA'!P65</f>
        <v>0</v>
      </c>
      <c r="Q85" s="112">
        <f>'FLUJO DE CAJA'!Q65</f>
        <v>0</v>
      </c>
      <c r="R85" s="112">
        <f>'FLUJO DE CAJA'!R65</f>
        <v>0</v>
      </c>
      <c r="S85" s="112">
        <f>'FLUJO DE CAJA'!S65</f>
        <v>0</v>
      </c>
      <c r="T85" s="22"/>
      <c r="U85" s="22"/>
    </row>
    <row r="86" spans="2:21" ht="18.75" hidden="1" outlineLevel="3">
      <c r="B86" s="5"/>
      <c r="C86" s="111" t="s">
        <v>100</v>
      </c>
      <c r="D86" s="111"/>
      <c r="E86" s="112">
        <f>'FLUJO DE CAJA'!E66</f>
        <v>0</v>
      </c>
      <c r="F86" s="112">
        <f>'FLUJO DE CAJA'!F66</f>
        <v>0</v>
      </c>
      <c r="G86" s="112">
        <f>'FLUJO DE CAJA'!G66</f>
        <v>0</v>
      </c>
      <c r="H86" s="112">
        <f>'FLUJO DE CAJA'!H66</f>
        <v>0</v>
      </c>
      <c r="I86" s="112">
        <f>'FLUJO DE CAJA'!I66</f>
        <v>0</v>
      </c>
      <c r="J86" s="112">
        <f>'FLUJO DE CAJA'!J66</f>
        <v>30000000</v>
      </c>
      <c r="K86" s="112">
        <f>'FLUJO DE CAJA'!K66</f>
        <v>0</v>
      </c>
      <c r="L86" s="112">
        <f>'FLUJO DE CAJA'!L66</f>
        <v>0</v>
      </c>
      <c r="M86" s="112">
        <f>'FLUJO DE CAJA'!M66</f>
        <v>0</v>
      </c>
      <c r="N86" s="112">
        <f>'FLUJO DE CAJA'!N66</f>
        <v>0</v>
      </c>
      <c r="O86" s="112">
        <f>'FLUJO DE CAJA'!O66</f>
        <v>0</v>
      </c>
      <c r="P86" s="112">
        <f>'FLUJO DE CAJA'!P66</f>
        <v>0</v>
      </c>
      <c r="Q86" s="112">
        <f>'FLUJO DE CAJA'!Q66</f>
        <v>0</v>
      </c>
      <c r="R86" s="112">
        <f>'FLUJO DE CAJA'!R66</f>
        <v>0</v>
      </c>
      <c r="S86" s="112">
        <f>'FLUJO DE CAJA'!S66</f>
        <v>0</v>
      </c>
      <c r="T86" s="22"/>
      <c r="U86" s="22"/>
    </row>
    <row r="87" spans="2:21" ht="18.75" hidden="1" outlineLevel="3">
      <c r="B87" s="5"/>
      <c r="C87" s="111" t="s">
        <v>34</v>
      </c>
      <c r="D87" s="111"/>
      <c r="E87" s="112">
        <f>'FLUJO DE CAJA'!E67</f>
        <v>0</v>
      </c>
      <c r="F87" s="112">
        <f>'FLUJO DE CAJA'!F67</f>
        <v>0</v>
      </c>
      <c r="G87" s="112">
        <f>'FLUJO DE CAJA'!G67</f>
        <v>0</v>
      </c>
      <c r="H87" s="112">
        <f>'FLUJO DE CAJA'!H67</f>
        <v>204000</v>
      </c>
      <c r="I87" s="112">
        <f>'FLUJO DE CAJA'!I67</f>
        <v>204000</v>
      </c>
      <c r="J87" s="112">
        <f>'FLUJO DE CAJA'!J67</f>
        <v>204000</v>
      </c>
      <c r="K87" s="112">
        <f>'FLUJO DE CAJA'!K67</f>
        <v>204000</v>
      </c>
      <c r="L87" s="112">
        <f>'FLUJO DE CAJA'!L67</f>
        <v>204000</v>
      </c>
      <c r="M87" s="112">
        <f>'FLUJO DE CAJA'!M67</f>
        <v>204000</v>
      </c>
      <c r="N87" s="112">
        <f>'FLUJO DE CAJA'!N67</f>
        <v>204000</v>
      </c>
      <c r="O87" s="112">
        <f>'FLUJO DE CAJA'!O67</f>
        <v>204000</v>
      </c>
      <c r="P87" s="112">
        <f>'FLUJO DE CAJA'!P67</f>
        <v>204000</v>
      </c>
      <c r="Q87" s="112">
        <f>'FLUJO DE CAJA'!Q67</f>
        <v>204000</v>
      </c>
      <c r="R87" s="112">
        <f>'FLUJO DE CAJA'!R67</f>
        <v>204000</v>
      </c>
      <c r="S87" s="112">
        <f>'FLUJO DE CAJA'!S67</f>
        <v>204000</v>
      </c>
      <c r="T87" s="22"/>
      <c r="U87" s="22"/>
    </row>
    <row r="88" spans="2:21" ht="18.75" hidden="1" outlineLevel="3">
      <c r="B88" s="5"/>
      <c r="C88" s="111" t="s">
        <v>101</v>
      </c>
      <c r="D88" s="111"/>
      <c r="E88" s="112">
        <f>'FLUJO DE CAJA'!E68</f>
        <v>0</v>
      </c>
      <c r="F88" s="112">
        <f>'FLUJO DE CAJA'!F68</f>
        <v>0</v>
      </c>
      <c r="G88" s="112">
        <f>'FLUJO DE CAJA'!G68</f>
        <v>0</v>
      </c>
      <c r="H88" s="112">
        <f>'FLUJO DE CAJA'!H68</f>
        <v>0</v>
      </c>
      <c r="I88" s="112">
        <f>'FLUJO DE CAJA'!I68</f>
        <v>30000000</v>
      </c>
      <c r="J88" s="112">
        <f>'FLUJO DE CAJA'!J68</f>
        <v>0</v>
      </c>
      <c r="K88" s="112">
        <f>'FLUJO DE CAJA'!K68</f>
        <v>0</v>
      </c>
      <c r="L88" s="112">
        <f>'FLUJO DE CAJA'!L68</f>
        <v>0</v>
      </c>
      <c r="M88" s="112">
        <f>'FLUJO DE CAJA'!M68</f>
        <v>0</v>
      </c>
      <c r="N88" s="112">
        <f>'FLUJO DE CAJA'!N68</f>
        <v>0</v>
      </c>
      <c r="O88" s="112">
        <f>'FLUJO DE CAJA'!O68</f>
        <v>0</v>
      </c>
      <c r="P88" s="112">
        <f>'FLUJO DE CAJA'!P68</f>
        <v>0</v>
      </c>
      <c r="Q88" s="112">
        <f>'FLUJO DE CAJA'!Q68</f>
        <v>0</v>
      </c>
      <c r="R88" s="112">
        <f>'FLUJO DE CAJA'!R68</f>
        <v>0</v>
      </c>
      <c r="S88" s="112">
        <f>'FLUJO DE CAJA'!S68</f>
        <v>0</v>
      </c>
      <c r="T88" s="22"/>
      <c r="U88" s="22"/>
    </row>
    <row r="89" spans="2:21" ht="18.75" hidden="1" outlineLevel="3">
      <c r="B89" s="5"/>
      <c r="C89" s="111" t="s">
        <v>35</v>
      </c>
      <c r="D89" s="111"/>
      <c r="E89" s="112">
        <f>'FLUJO DE CAJA'!E69</f>
        <v>0</v>
      </c>
      <c r="F89" s="112">
        <f>'FLUJO DE CAJA'!F69</f>
        <v>0</v>
      </c>
      <c r="G89" s="112">
        <f>'FLUJO DE CAJA'!G69</f>
        <v>0</v>
      </c>
      <c r="H89" s="112">
        <f>'FLUJO DE CAJA'!H69</f>
        <v>18270000</v>
      </c>
      <c r="I89" s="112">
        <f>'FLUJO DE CAJA'!I69</f>
        <v>0</v>
      </c>
      <c r="J89" s="112">
        <f>'FLUJO DE CAJA'!J69</f>
        <v>18270000</v>
      </c>
      <c r="K89" s="112">
        <f>'FLUJO DE CAJA'!K69</f>
        <v>0</v>
      </c>
      <c r="L89" s="112">
        <f>'FLUJO DE CAJA'!L69</f>
        <v>18270000</v>
      </c>
      <c r="M89" s="112">
        <f>'FLUJO DE CAJA'!M69</f>
        <v>0</v>
      </c>
      <c r="N89" s="112">
        <f>'FLUJO DE CAJA'!N69</f>
        <v>0</v>
      </c>
      <c r="O89" s="112">
        <f>'FLUJO DE CAJA'!O69</f>
        <v>0</v>
      </c>
      <c r="P89" s="112">
        <f>'FLUJO DE CAJA'!P69</f>
        <v>0</v>
      </c>
      <c r="Q89" s="112">
        <f>'FLUJO DE CAJA'!Q69</f>
        <v>0</v>
      </c>
      <c r="R89" s="112">
        <f>'FLUJO DE CAJA'!R69</f>
        <v>0</v>
      </c>
      <c r="S89" s="112">
        <f>'FLUJO DE CAJA'!S69</f>
        <v>0</v>
      </c>
      <c r="T89" s="22"/>
      <c r="U89" s="22"/>
    </row>
    <row r="90" spans="2:21" ht="18.75" hidden="1" outlineLevel="3">
      <c r="B90" s="5"/>
      <c r="C90" s="111" t="s">
        <v>36</v>
      </c>
      <c r="D90" s="111"/>
      <c r="E90" s="112">
        <f>'FLUJO DE CAJA'!E70</f>
        <v>0</v>
      </c>
      <c r="F90" s="112">
        <f>'FLUJO DE CAJA'!F70</f>
        <v>0</v>
      </c>
      <c r="G90" s="112">
        <f>'FLUJO DE CAJA'!G70</f>
        <v>3000000</v>
      </c>
      <c r="H90" s="112">
        <f>'FLUJO DE CAJA'!H70</f>
        <v>0</v>
      </c>
      <c r="I90" s="112">
        <f>'FLUJO DE CAJA'!I70</f>
        <v>0</v>
      </c>
      <c r="J90" s="112">
        <f>'FLUJO DE CAJA'!J70</f>
        <v>3000000</v>
      </c>
      <c r="K90" s="112">
        <f>'FLUJO DE CAJA'!K70</f>
        <v>0</v>
      </c>
      <c r="L90" s="112">
        <f>'FLUJO DE CAJA'!L70</f>
        <v>0</v>
      </c>
      <c r="M90" s="112">
        <f>'FLUJO DE CAJA'!M70</f>
        <v>3000000</v>
      </c>
      <c r="N90" s="112">
        <f>'FLUJO DE CAJA'!N70</f>
        <v>0</v>
      </c>
      <c r="O90" s="112">
        <f>'FLUJO DE CAJA'!O70</f>
        <v>0</v>
      </c>
      <c r="P90" s="112">
        <f>'FLUJO DE CAJA'!P70</f>
        <v>3000000</v>
      </c>
      <c r="Q90" s="112">
        <f>'FLUJO DE CAJA'!Q70</f>
        <v>0</v>
      </c>
      <c r="R90" s="112">
        <f>'FLUJO DE CAJA'!R70</f>
        <v>0</v>
      </c>
      <c r="S90" s="112">
        <f>'FLUJO DE CAJA'!S70</f>
        <v>3000000</v>
      </c>
      <c r="T90" s="22"/>
      <c r="U90" s="22"/>
    </row>
    <row r="91" spans="2:21" ht="18.75" hidden="1" outlineLevel="3">
      <c r="B91" s="5"/>
      <c r="C91" s="111" t="s">
        <v>37</v>
      </c>
      <c r="D91" s="111"/>
      <c r="E91" s="112">
        <f>'FLUJO DE CAJA'!E71</f>
        <v>0</v>
      </c>
      <c r="F91" s="112">
        <f>'FLUJO DE CAJA'!F71</f>
        <v>0</v>
      </c>
      <c r="G91" s="112">
        <f>'FLUJO DE CAJA'!G71</f>
        <v>0</v>
      </c>
      <c r="H91" s="112">
        <f>'FLUJO DE CAJA'!H71</f>
        <v>1020000</v>
      </c>
      <c r="I91" s="112">
        <f>'FLUJO DE CAJA'!I71</f>
        <v>1020000</v>
      </c>
      <c r="J91" s="112">
        <f>'FLUJO DE CAJA'!J71</f>
        <v>1020000</v>
      </c>
      <c r="K91" s="112">
        <f>'FLUJO DE CAJA'!K71</f>
        <v>1020000</v>
      </c>
      <c r="L91" s="112">
        <f>'FLUJO DE CAJA'!L71</f>
        <v>1020000</v>
      </c>
      <c r="M91" s="112">
        <f>'FLUJO DE CAJA'!M71</f>
        <v>1020000</v>
      </c>
      <c r="N91" s="112">
        <f>'FLUJO DE CAJA'!N71</f>
        <v>1020000</v>
      </c>
      <c r="O91" s="112">
        <f>'FLUJO DE CAJA'!O71</f>
        <v>1020000</v>
      </c>
      <c r="P91" s="112">
        <f>'FLUJO DE CAJA'!P71</f>
        <v>1020000</v>
      </c>
      <c r="Q91" s="112">
        <f>'FLUJO DE CAJA'!Q71</f>
        <v>1020000</v>
      </c>
      <c r="R91" s="112">
        <f>'FLUJO DE CAJA'!R71</f>
        <v>1020000</v>
      </c>
      <c r="S91" s="112">
        <f>'FLUJO DE CAJA'!S71</f>
        <v>1020000</v>
      </c>
      <c r="T91" s="22"/>
      <c r="U91" s="22"/>
    </row>
    <row r="92" spans="2:21" ht="18.75" hidden="1" outlineLevel="2">
      <c r="B92" s="5"/>
      <c r="C92" s="103"/>
      <c r="D92" s="103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22"/>
      <c r="U92" s="22"/>
    </row>
    <row r="93" spans="2:21" ht="18.75" hidden="1" outlineLevel="2">
      <c r="B93" s="5"/>
      <c r="C93" s="106"/>
      <c r="D93" s="11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22"/>
      <c r="U93" s="22"/>
    </row>
    <row r="94" spans="2:21" ht="18" hidden="1" outlineLevel="2">
      <c r="B94" s="22"/>
      <c r="C94" s="127" t="s">
        <v>102</v>
      </c>
      <c r="D94" s="111"/>
      <c r="E94" s="115">
        <f>SUM(E97:E102)</f>
        <v>1740000</v>
      </c>
      <c r="F94" s="115">
        <f t="shared" ref="F94:S94" si="7">SUM(F97:F102)</f>
        <v>4405964</v>
      </c>
      <c r="G94" s="115">
        <f t="shared" si="7"/>
        <v>4083765</v>
      </c>
      <c r="H94" s="115">
        <f t="shared" si="7"/>
        <v>24062480</v>
      </c>
      <c r="I94" s="115">
        <f t="shared" si="7"/>
        <v>24236191</v>
      </c>
      <c r="J94" s="115">
        <f t="shared" si="7"/>
        <v>24286363</v>
      </c>
      <c r="K94" s="115">
        <f t="shared" si="7"/>
        <v>24295934</v>
      </c>
      <c r="L94" s="115">
        <f t="shared" si="7"/>
        <v>24295934</v>
      </c>
      <c r="M94" s="115">
        <f t="shared" si="7"/>
        <v>34980145</v>
      </c>
      <c r="N94" s="115">
        <f t="shared" si="7"/>
        <v>24295934</v>
      </c>
      <c r="O94" s="115">
        <f t="shared" si="7"/>
        <v>24295934</v>
      </c>
      <c r="P94" s="115">
        <f t="shared" si="7"/>
        <v>24295934</v>
      </c>
      <c r="Q94" s="115">
        <f t="shared" si="7"/>
        <v>34980145</v>
      </c>
      <c r="R94" s="115">
        <f t="shared" si="7"/>
        <v>39295934</v>
      </c>
      <c r="S94" s="115">
        <f t="shared" si="7"/>
        <v>88870934</v>
      </c>
      <c r="T94" s="22"/>
      <c r="U94" s="22"/>
    </row>
    <row r="95" spans="2:21" ht="18" hidden="1" outlineLevel="2">
      <c r="B95" s="22"/>
      <c r="C95" s="116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22"/>
      <c r="U95" s="22"/>
    </row>
    <row r="96" spans="2:21" ht="18" hidden="1" outlineLevel="2">
      <c r="B96" s="22"/>
      <c r="C96" s="127"/>
      <c r="D96" s="129"/>
      <c r="E96" s="129"/>
      <c r="F96" s="129"/>
      <c r="G96" s="129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22"/>
      <c r="U96" s="22"/>
    </row>
    <row r="97" spans="2:21" ht="18" hidden="1" outlineLevel="2">
      <c r="B97" s="22"/>
      <c r="C97" s="111" t="s">
        <v>103</v>
      </c>
      <c r="D97" s="112"/>
      <c r="E97" s="112">
        <f>'FLUJO DE CAJA'!E80</f>
        <v>0</v>
      </c>
      <c r="F97" s="112">
        <f>'FLUJO DE CAJA'!F80</f>
        <v>3904699</v>
      </c>
      <c r="G97" s="112">
        <f>'FLUJO DE CAJA'!G80</f>
        <v>0</v>
      </c>
      <c r="H97" s="112">
        <f>'FLUJO DE CAJA'!H80</f>
        <v>19523495</v>
      </c>
      <c r="I97" s="112">
        <f>'FLUJO DE CAJA'!I80</f>
        <v>19523495</v>
      </c>
      <c r="J97" s="112">
        <f>'FLUJO DE CAJA'!J80</f>
        <v>19523495</v>
      </c>
      <c r="K97" s="112">
        <f>'FLUJO DE CAJA'!K80</f>
        <v>19523495</v>
      </c>
      <c r="L97" s="112">
        <f>'FLUJO DE CAJA'!L80</f>
        <v>19523495</v>
      </c>
      <c r="M97" s="112">
        <f>'FLUJO DE CAJA'!M80</f>
        <v>19523495</v>
      </c>
      <c r="N97" s="112">
        <f>'FLUJO DE CAJA'!N80</f>
        <v>19523495</v>
      </c>
      <c r="O97" s="112">
        <f>'FLUJO DE CAJA'!O80</f>
        <v>19523495</v>
      </c>
      <c r="P97" s="112">
        <f>'FLUJO DE CAJA'!P80</f>
        <v>19523495</v>
      </c>
      <c r="Q97" s="112">
        <f>'FLUJO DE CAJA'!Q80</f>
        <v>19523495</v>
      </c>
      <c r="R97" s="112">
        <f>'FLUJO DE CAJA'!R80</f>
        <v>19523495</v>
      </c>
      <c r="S97" s="112">
        <f>'FLUJO DE CAJA'!S80</f>
        <v>19523495</v>
      </c>
      <c r="T97" s="22"/>
      <c r="U97" s="22"/>
    </row>
    <row r="98" spans="2:21" ht="18" hidden="1" outlineLevel="2">
      <c r="B98" s="22"/>
      <c r="C98" s="111" t="s">
        <v>322</v>
      </c>
      <c r="D98" s="112"/>
      <c r="E98" s="112">
        <f>'FLUJO DE CAJA'!E81</f>
        <v>1740000</v>
      </c>
      <c r="F98" s="112">
        <f>'FLUJO DE CAJA'!F81</f>
        <v>0</v>
      </c>
      <c r="G98" s="112">
        <f>'FLUJO DE CAJA'!G81</f>
        <v>0</v>
      </c>
      <c r="H98" s="112">
        <f>'FLUJO DE CAJA'!H81</f>
        <v>0</v>
      </c>
      <c r="I98" s="112">
        <f>'FLUJO DE CAJA'!I81</f>
        <v>0</v>
      </c>
      <c r="J98" s="112">
        <f>'FLUJO DE CAJA'!J81</f>
        <v>0</v>
      </c>
      <c r="K98" s="112">
        <f>'FLUJO DE CAJA'!K81</f>
        <v>0</v>
      </c>
      <c r="L98" s="112">
        <f>'FLUJO DE CAJA'!L81</f>
        <v>0</v>
      </c>
      <c r="M98" s="112">
        <f>'FLUJO DE CAJA'!M81</f>
        <v>0</v>
      </c>
      <c r="N98" s="112">
        <f>'FLUJO DE CAJA'!N81</f>
        <v>0</v>
      </c>
      <c r="O98" s="112">
        <f>'FLUJO DE CAJA'!O81</f>
        <v>0</v>
      </c>
      <c r="P98" s="112">
        <f>'FLUJO DE CAJA'!P81</f>
        <v>0</v>
      </c>
      <c r="Q98" s="112">
        <f>'FLUJO DE CAJA'!Q81</f>
        <v>0</v>
      </c>
      <c r="R98" s="112">
        <f>'FLUJO DE CAJA'!R81</f>
        <v>0</v>
      </c>
      <c r="S98" s="112">
        <f>'FLUJO DE CAJA'!S81</f>
        <v>0</v>
      </c>
      <c r="T98" s="22"/>
      <c r="U98" s="22"/>
    </row>
    <row r="99" spans="2:21" ht="18" hidden="1" outlineLevel="2">
      <c r="B99" s="22"/>
      <c r="C99" s="111" t="s">
        <v>104</v>
      </c>
      <c r="D99" s="112"/>
      <c r="E99" s="112">
        <f>'FLUJO DE CAJA'!E82</f>
        <v>0</v>
      </c>
      <c r="F99" s="112">
        <f>'FLUJO DE CAJA'!F82</f>
        <v>0</v>
      </c>
      <c r="G99" s="112">
        <f>'FLUJO DE CAJA'!G82</f>
        <v>0</v>
      </c>
      <c r="H99" s="112">
        <f>'FLUJO DE CAJA'!H82</f>
        <v>0</v>
      </c>
      <c r="I99" s="112">
        <f>'FLUJO DE CAJA'!I82</f>
        <v>0</v>
      </c>
      <c r="J99" s="112">
        <f>'FLUJO DE CAJA'!J82</f>
        <v>0</v>
      </c>
      <c r="K99" s="112">
        <f>'FLUJO DE CAJA'!K82</f>
        <v>0</v>
      </c>
      <c r="L99" s="112">
        <f>'FLUJO DE CAJA'!L82</f>
        <v>0</v>
      </c>
      <c r="M99" s="112">
        <f>'FLUJO DE CAJA'!M82</f>
        <v>10684211</v>
      </c>
      <c r="N99" s="112">
        <f>'FLUJO DE CAJA'!N82</f>
        <v>0</v>
      </c>
      <c r="O99" s="112">
        <f>'FLUJO DE CAJA'!O82</f>
        <v>0</v>
      </c>
      <c r="P99" s="112">
        <f>'FLUJO DE CAJA'!P82</f>
        <v>0</v>
      </c>
      <c r="Q99" s="112">
        <f>'FLUJO DE CAJA'!Q82</f>
        <v>10684211</v>
      </c>
      <c r="R99" s="112">
        <f>'FLUJO DE CAJA'!R82</f>
        <v>0</v>
      </c>
      <c r="S99" s="112">
        <f>'FLUJO DE CAJA'!S82</f>
        <v>0</v>
      </c>
      <c r="T99" s="22"/>
      <c r="U99" s="22"/>
    </row>
    <row r="100" spans="2:21" ht="18" hidden="1" outlineLevel="2">
      <c r="B100" s="22"/>
      <c r="C100" s="111" t="s">
        <v>105</v>
      </c>
      <c r="D100" s="112"/>
      <c r="E100" s="112">
        <f>'FLUJO DE CAJA'!E83</f>
        <v>0</v>
      </c>
      <c r="F100" s="112">
        <f>'FLUJO DE CAJA'!F83</f>
        <v>0</v>
      </c>
      <c r="G100" s="112">
        <f>'FLUJO DE CAJA'!G83</f>
        <v>0</v>
      </c>
      <c r="H100" s="112">
        <f>'FLUJO DE CAJA'!H83</f>
        <v>0</v>
      </c>
      <c r="I100" s="112">
        <f>'FLUJO DE CAJA'!I83</f>
        <v>0</v>
      </c>
      <c r="J100" s="112">
        <f>'FLUJO DE CAJA'!J83</f>
        <v>0</v>
      </c>
      <c r="K100" s="112">
        <f>'FLUJO DE CAJA'!K83</f>
        <v>0</v>
      </c>
      <c r="L100" s="112">
        <f>'FLUJO DE CAJA'!L83</f>
        <v>0</v>
      </c>
      <c r="M100" s="112">
        <f>'FLUJO DE CAJA'!M83</f>
        <v>0</v>
      </c>
      <c r="N100" s="112">
        <f>'FLUJO DE CAJA'!N83</f>
        <v>0</v>
      </c>
      <c r="O100" s="112">
        <f>'FLUJO DE CAJA'!O83</f>
        <v>0</v>
      </c>
      <c r="P100" s="112">
        <f>'FLUJO DE CAJA'!P83</f>
        <v>0</v>
      </c>
      <c r="Q100" s="112">
        <f>'FLUJO DE CAJA'!Q83</f>
        <v>0</v>
      </c>
      <c r="R100" s="112">
        <f>'FLUJO DE CAJA'!R83</f>
        <v>15000000</v>
      </c>
      <c r="S100" s="112">
        <f>'FLUJO DE CAJA'!S83</f>
        <v>0</v>
      </c>
      <c r="T100" s="22"/>
      <c r="U100" s="22"/>
    </row>
    <row r="101" spans="2:21" ht="18" hidden="1" outlineLevel="2">
      <c r="B101" s="22"/>
      <c r="C101" s="111" t="s">
        <v>106</v>
      </c>
      <c r="D101" s="112"/>
      <c r="E101" s="112">
        <f>'FLUJO DE CAJA'!E84</f>
        <v>0</v>
      </c>
      <c r="F101" s="112">
        <f>'FLUJO DE CAJA'!F84</f>
        <v>501265</v>
      </c>
      <c r="G101" s="112">
        <f>'FLUJO DE CAJA'!G84</f>
        <v>583765</v>
      </c>
      <c r="H101" s="112">
        <f>'FLUJO DE CAJA'!H84</f>
        <v>4538985</v>
      </c>
      <c r="I101" s="112">
        <f>'FLUJO DE CAJA'!I84</f>
        <v>4712696</v>
      </c>
      <c r="J101" s="112">
        <f>'FLUJO DE CAJA'!J84</f>
        <v>4762868</v>
      </c>
      <c r="K101" s="112">
        <f>'FLUJO DE CAJA'!K84</f>
        <v>4772439</v>
      </c>
      <c r="L101" s="112">
        <f>'FLUJO DE CAJA'!L84</f>
        <v>4772439</v>
      </c>
      <c r="M101" s="112">
        <f>'FLUJO DE CAJA'!M84</f>
        <v>4772439</v>
      </c>
      <c r="N101" s="112">
        <f>'FLUJO DE CAJA'!N84</f>
        <v>4772439</v>
      </c>
      <c r="O101" s="112">
        <f>'FLUJO DE CAJA'!O84</f>
        <v>4772439</v>
      </c>
      <c r="P101" s="112">
        <f>'FLUJO DE CAJA'!P84</f>
        <v>4772439</v>
      </c>
      <c r="Q101" s="112">
        <f>'FLUJO DE CAJA'!Q84</f>
        <v>4772439</v>
      </c>
      <c r="R101" s="112">
        <f>'FLUJO DE CAJA'!R84</f>
        <v>4772439</v>
      </c>
      <c r="S101" s="112">
        <f>'FLUJO DE CAJA'!S84</f>
        <v>4772439</v>
      </c>
      <c r="T101" s="22"/>
      <c r="U101" s="22"/>
    </row>
    <row r="102" spans="2:21" ht="18" hidden="1" outlineLevel="2">
      <c r="B102" s="22"/>
      <c r="C102" s="111" t="s">
        <v>107</v>
      </c>
      <c r="D102" s="112"/>
      <c r="E102" s="112">
        <f>'FLUJO DE CAJA'!E85</f>
        <v>0</v>
      </c>
      <c r="F102" s="112">
        <f>'FLUJO DE CAJA'!F85</f>
        <v>0</v>
      </c>
      <c r="G102" s="112">
        <f>'FLUJO DE CAJA'!G85</f>
        <v>3500000</v>
      </c>
      <c r="H102" s="112">
        <f>'FLUJO DE CAJA'!H85</f>
        <v>0</v>
      </c>
      <c r="I102" s="112">
        <f>'FLUJO DE CAJA'!I85</f>
        <v>0</v>
      </c>
      <c r="J102" s="112">
        <f>'FLUJO DE CAJA'!J85</f>
        <v>0</v>
      </c>
      <c r="K102" s="112">
        <f>'FLUJO DE CAJA'!K85</f>
        <v>0</v>
      </c>
      <c r="L102" s="112">
        <f>'FLUJO DE CAJA'!L85</f>
        <v>0</v>
      </c>
      <c r="M102" s="112">
        <f>'FLUJO DE CAJA'!M85</f>
        <v>0</v>
      </c>
      <c r="N102" s="112">
        <f>'FLUJO DE CAJA'!N85</f>
        <v>0</v>
      </c>
      <c r="O102" s="112">
        <f>'FLUJO DE CAJA'!O85</f>
        <v>0</v>
      </c>
      <c r="P102" s="112">
        <f>'FLUJO DE CAJA'!P85</f>
        <v>0</v>
      </c>
      <c r="Q102" s="112">
        <f>'FLUJO DE CAJA'!Q85</f>
        <v>0</v>
      </c>
      <c r="R102" s="112">
        <f>'FLUJO DE CAJA'!R85</f>
        <v>0</v>
      </c>
      <c r="S102" s="112">
        <f>'FLUJO DE CAJA'!S85</f>
        <v>64575000</v>
      </c>
      <c r="T102" s="22"/>
      <c r="U102" s="22"/>
    </row>
    <row r="103" spans="2:21" ht="18" hidden="1" outlineLevel="1">
      <c r="B103" s="22"/>
      <c r="C103" s="103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22"/>
      <c r="U103" s="22"/>
    </row>
    <row r="104" spans="2:21" ht="18" hidden="1" outlineLevel="1">
      <c r="B104" s="22"/>
      <c r="C104" s="106"/>
      <c r="D104" s="11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22"/>
      <c r="U104" s="22"/>
    </row>
    <row r="105" spans="2:21" ht="18" hidden="1" outlineLevel="1">
      <c r="B105" s="22"/>
      <c r="C105" s="131" t="s">
        <v>2</v>
      </c>
      <c r="D105" s="106"/>
      <c r="E105" s="132">
        <f t="shared" ref="E105:S105" si="8">SUM(E108:E168)</f>
        <v>49865291</v>
      </c>
      <c r="F105" s="132">
        <f t="shared" si="8"/>
        <v>195342416.70760196</v>
      </c>
      <c r="G105" s="132">
        <f t="shared" si="8"/>
        <v>201027841.70760196</v>
      </c>
      <c r="H105" s="132">
        <f t="shared" si="8"/>
        <v>351007392.75475854</v>
      </c>
      <c r="I105" s="132">
        <f t="shared" si="8"/>
        <v>383843863.72393316</v>
      </c>
      <c r="J105" s="132">
        <f t="shared" si="8"/>
        <v>471727172.84318912</v>
      </c>
      <c r="K105" s="132">
        <f t="shared" si="8"/>
        <v>843224917.06473589</v>
      </c>
      <c r="L105" s="132">
        <f t="shared" si="8"/>
        <v>996832561.06473589</v>
      </c>
      <c r="M105" s="132">
        <f t="shared" si="8"/>
        <v>853309675.97677517</v>
      </c>
      <c r="N105" s="132">
        <f t="shared" si="8"/>
        <v>848588754.12677526</v>
      </c>
      <c r="O105" s="132">
        <f t="shared" si="8"/>
        <v>848588755.12677526</v>
      </c>
      <c r="P105" s="132">
        <f t="shared" si="8"/>
        <v>848588756.12677526</v>
      </c>
      <c r="Q105" s="132">
        <f t="shared" si="8"/>
        <v>853007085.12677526</v>
      </c>
      <c r="R105" s="132">
        <f t="shared" si="8"/>
        <v>852032086.12677526</v>
      </c>
      <c r="S105" s="132">
        <f t="shared" si="8"/>
        <v>908158155.02677512</v>
      </c>
      <c r="T105" s="22"/>
      <c r="U105" s="22"/>
    </row>
    <row r="106" spans="2:21" ht="18" hidden="1" outlineLevel="2">
      <c r="B106" s="22"/>
      <c r="C106" s="104"/>
      <c r="D106" s="103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22"/>
      <c r="U106" s="22"/>
    </row>
    <row r="107" spans="2:21" ht="18" hidden="1" outlineLevel="2">
      <c r="B107" s="22"/>
      <c r="C107" s="107"/>
      <c r="D107" s="106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22"/>
      <c r="U107" s="22"/>
    </row>
    <row r="108" spans="2:21" ht="18.75" hidden="1" outlineLevel="2">
      <c r="B108" s="5"/>
      <c r="C108" s="111" t="s">
        <v>215</v>
      </c>
      <c r="D108" s="106"/>
      <c r="E108" s="112">
        <f>'FLUJO DE CAJA'!E104</f>
        <v>0</v>
      </c>
      <c r="F108" s="112">
        <f>'FLUJO DE CAJA'!F104</f>
        <v>0</v>
      </c>
      <c r="G108" s="112">
        <f>'FLUJO DE CAJA'!G104</f>
        <v>0</v>
      </c>
      <c r="H108" s="112">
        <f>'FLUJO DE CAJA'!H104</f>
        <v>24360000</v>
      </c>
      <c r="I108" s="112">
        <f>'FLUJO DE CAJA'!I104</f>
        <v>24360000</v>
      </c>
      <c r="J108" s="112">
        <f>'FLUJO DE CAJA'!J104</f>
        <v>24360000</v>
      </c>
      <c r="K108" s="112">
        <f>'FLUJO DE CAJA'!K104</f>
        <v>121800000</v>
      </c>
      <c r="L108" s="112">
        <f>'FLUJO DE CAJA'!L104</f>
        <v>121800000</v>
      </c>
      <c r="M108" s="112">
        <f>'FLUJO DE CAJA'!M104</f>
        <v>121800000</v>
      </c>
      <c r="N108" s="112">
        <f>'FLUJO DE CAJA'!N104</f>
        <v>121800000</v>
      </c>
      <c r="O108" s="112">
        <f>'FLUJO DE CAJA'!O104</f>
        <v>121800000</v>
      </c>
      <c r="P108" s="112">
        <f>'FLUJO DE CAJA'!P104</f>
        <v>121800000</v>
      </c>
      <c r="Q108" s="112">
        <f>'FLUJO DE CAJA'!Q104</f>
        <v>121800000</v>
      </c>
      <c r="R108" s="112">
        <f>'FLUJO DE CAJA'!R104</f>
        <v>121800000</v>
      </c>
      <c r="S108" s="112">
        <f>'FLUJO DE CAJA'!S104</f>
        <v>121800000</v>
      </c>
      <c r="T108" s="22"/>
      <c r="U108" s="22"/>
    </row>
    <row r="109" spans="2:21" ht="18.75" hidden="1" outlineLevel="2">
      <c r="B109" s="5"/>
      <c r="C109" s="111" t="s">
        <v>228</v>
      </c>
      <c r="D109" s="106"/>
      <c r="E109" s="112">
        <f>'FLUJO DE CAJA'!E105</f>
        <v>0</v>
      </c>
      <c r="F109" s="112">
        <f>'FLUJO DE CAJA'!F105</f>
        <v>0</v>
      </c>
      <c r="G109" s="112">
        <f>'FLUJO DE CAJA'!G105</f>
        <v>0</v>
      </c>
      <c r="H109" s="112">
        <f>'FLUJO DE CAJA'!H105</f>
        <v>3047970.0749999997</v>
      </c>
      <c r="I109" s="112">
        <f>'FLUJO DE CAJA'!I105</f>
        <v>3047970.0749999997</v>
      </c>
      <c r="J109" s="112">
        <f>'FLUJO DE CAJA'!J105</f>
        <v>3047970.0749999997</v>
      </c>
      <c r="K109" s="112">
        <f>'FLUJO DE CAJA'!K105</f>
        <v>3047971.0750000002</v>
      </c>
      <c r="L109" s="112">
        <f>'FLUJO DE CAJA'!L105</f>
        <v>3047972.0750000002</v>
      </c>
      <c r="M109" s="112">
        <f>'FLUJO DE CAJA'!M105</f>
        <v>3047973.0750000002</v>
      </c>
      <c r="N109" s="112">
        <f>'FLUJO DE CAJA'!N105</f>
        <v>3047974.0750000002</v>
      </c>
      <c r="O109" s="112">
        <f>'FLUJO DE CAJA'!O105</f>
        <v>3047975.0750000002</v>
      </c>
      <c r="P109" s="112">
        <f>'FLUJO DE CAJA'!P105</f>
        <v>3047976.0750000002</v>
      </c>
      <c r="Q109" s="112">
        <f>'FLUJO DE CAJA'!Q105</f>
        <v>3047977.0750000002</v>
      </c>
      <c r="R109" s="112">
        <f>'FLUJO DE CAJA'!R105</f>
        <v>3047978.0750000002</v>
      </c>
      <c r="S109" s="112">
        <f>'FLUJO DE CAJA'!S105</f>
        <v>3047979.0750000002</v>
      </c>
      <c r="T109" s="22"/>
      <c r="U109" s="22"/>
    </row>
    <row r="110" spans="2:21" ht="18.75" hidden="1" outlineLevel="2">
      <c r="B110" s="5"/>
      <c r="C110" s="111" t="s">
        <v>216</v>
      </c>
      <c r="D110" s="106"/>
      <c r="E110" s="112">
        <f>'FLUJO DE CAJA'!E106</f>
        <v>0</v>
      </c>
      <c r="F110" s="112">
        <f>'FLUJO DE CAJA'!F106</f>
        <v>0</v>
      </c>
      <c r="G110" s="112">
        <f>'FLUJO DE CAJA'!G106</f>
        <v>0</v>
      </c>
      <c r="H110" s="112">
        <f>'FLUJO DE CAJA'!H106</f>
        <v>0</v>
      </c>
      <c r="I110" s="112">
        <f>'FLUJO DE CAJA'!I106</f>
        <v>17280000</v>
      </c>
      <c r="J110" s="112">
        <f>'FLUJO DE CAJA'!J106</f>
        <v>17280000</v>
      </c>
      <c r="K110" s="112">
        <f>'FLUJO DE CAJA'!K106</f>
        <v>53640000</v>
      </c>
      <c r="L110" s="112">
        <f>'FLUJO DE CAJA'!L106</f>
        <v>53640000</v>
      </c>
      <c r="M110" s="112">
        <f>'FLUJO DE CAJA'!M106</f>
        <v>53640000</v>
      </c>
      <c r="N110" s="112">
        <f>'FLUJO DE CAJA'!N106</f>
        <v>53640000</v>
      </c>
      <c r="O110" s="112">
        <f>'FLUJO DE CAJA'!O106</f>
        <v>53640000</v>
      </c>
      <c r="P110" s="112">
        <f>'FLUJO DE CAJA'!P106</f>
        <v>53640000</v>
      </c>
      <c r="Q110" s="112">
        <f>'FLUJO DE CAJA'!Q106</f>
        <v>53640000</v>
      </c>
      <c r="R110" s="112">
        <f>'FLUJO DE CAJA'!R106</f>
        <v>53640000</v>
      </c>
      <c r="S110" s="112">
        <f>'FLUJO DE CAJA'!S106</f>
        <v>53640000</v>
      </c>
      <c r="T110" s="22"/>
      <c r="U110" s="22"/>
    </row>
    <row r="111" spans="2:21" ht="18.75" hidden="1" outlineLevel="2">
      <c r="B111" s="5"/>
      <c r="C111" s="111" t="s">
        <v>217</v>
      </c>
      <c r="D111" s="106"/>
      <c r="E111" s="112">
        <f>'FLUJO DE CAJA'!E107</f>
        <v>0</v>
      </c>
      <c r="F111" s="112">
        <f>'FLUJO DE CAJA'!F107</f>
        <v>0</v>
      </c>
      <c r="G111" s="112">
        <f>'FLUJO DE CAJA'!G107</f>
        <v>0</v>
      </c>
      <c r="H111" s="112">
        <f>'FLUJO DE CAJA'!H107</f>
        <v>0</v>
      </c>
      <c r="I111" s="112">
        <f>'FLUJO DE CAJA'!I107</f>
        <v>0</v>
      </c>
      <c r="J111" s="112">
        <f>'FLUJO DE CAJA'!J107</f>
        <v>0</v>
      </c>
      <c r="K111" s="112">
        <f>'FLUJO DE CAJA'!K107</f>
        <v>0</v>
      </c>
      <c r="L111" s="112">
        <f>'FLUJO DE CAJA'!L107</f>
        <v>0</v>
      </c>
      <c r="M111" s="112">
        <f>'FLUJO DE CAJA'!M107</f>
        <v>0</v>
      </c>
      <c r="N111" s="112">
        <f>'FLUJO DE CAJA'!N107</f>
        <v>0</v>
      </c>
      <c r="O111" s="112">
        <f>'FLUJO DE CAJA'!O107</f>
        <v>0</v>
      </c>
      <c r="P111" s="112">
        <f>'FLUJO DE CAJA'!P107</f>
        <v>0</v>
      </c>
      <c r="Q111" s="112">
        <f>'FLUJO DE CAJA'!Q107</f>
        <v>0</v>
      </c>
      <c r="R111" s="112">
        <f>'FLUJO DE CAJA'!R107</f>
        <v>0</v>
      </c>
      <c r="S111" s="112">
        <f>'FLUJO DE CAJA'!S107</f>
        <v>0</v>
      </c>
      <c r="T111" s="22"/>
      <c r="U111" s="22"/>
    </row>
    <row r="112" spans="2:21" ht="18.75" hidden="1" outlineLevel="2">
      <c r="B112" s="5"/>
      <c r="C112" s="111" t="s">
        <v>218</v>
      </c>
      <c r="D112" s="106"/>
      <c r="E112" s="112">
        <f>'FLUJO DE CAJA'!E108</f>
        <v>2000000</v>
      </c>
      <c r="F112" s="112">
        <f>'FLUJO DE CAJA'!F108</f>
        <v>2000000</v>
      </c>
      <c r="G112" s="112">
        <f>'FLUJO DE CAJA'!G108</f>
        <v>2000000</v>
      </c>
      <c r="H112" s="112">
        <f>'FLUJO DE CAJA'!H108</f>
        <v>2000000</v>
      </c>
      <c r="I112" s="112">
        <f>'FLUJO DE CAJA'!I108</f>
        <v>2000000</v>
      </c>
      <c r="J112" s="112">
        <f>'FLUJO DE CAJA'!J108</f>
        <v>2000000</v>
      </c>
      <c r="K112" s="112">
        <f>'FLUJO DE CAJA'!K108</f>
        <v>2000000</v>
      </c>
      <c r="L112" s="112">
        <f>'FLUJO DE CAJA'!L108</f>
        <v>2000000</v>
      </c>
      <c r="M112" s="112">
        <f>'FLUJO DE CAJA'!M108</f>
        <v>2000000</v>
      </c>
      <c r="N112" s="112">
        <f>'FLUJO DE CAJA'!N108</f>
        <v>2000000</v>
      </c>
      <c r="O112" s="112">
        <f>'FLUJO DE CAJA'!O108</f>
        <v>2000000</v>
      </c>
      <c r="P112" s="112">
        <f>'FLUJO DE CAJA'!P108</f>
        <v>2000000</v>
      </c>
      <c r="Q112" s="112">
        <f>'FLUJO DE CAJA'!Q108</f>
        <v>2000000</v>
      </c>
      <c r="R112" s="112">
        <f>'FLUJO DE CAJA'!R108</f>
        <v>2000000</v>
      </c>
      <c r="S112" s="112">
        <f>'FLUJO DE CAJA'!S108</f>
        <v>2000000</v>
      </c>
      <c r="T112" s="22"/>
      <c r="U112" s="22"/>
    </row>
    <row r="113" spans="2:21" ht="18.75" hidden="1" outlineLevel="2">
      <c r="B113" s="5"/>
      <c r="C113" s="111" t="s">
        <v>232</v>
      </c>
      <c r="D113" s="106"/>
      <c r="E113" s="112">
        <f>'FLUJO DE CAJA'!E109</f>
        <v>0</v>
      </c>
      <c r="F113" s="112">
        <f>'FLUJO DE CAJA'!F109</f>
        <v>0</v>
      </c>
      <c r="G113" s="112">
        <f>'FLUJO DE CAJA'!G109</f>
        <v>0</v>
      </c>
      <c r="H113" s="112">
        <f>'FLUJO DE CAJA'!H109</f>
        <v>0</v>
      </c>
      <c r="I113" s="112">
        <f>'FLUJO DE CAJA'!I109</f>
        <v>0</v>
      </c>
      <c r="J113" s="112">
        <f>'FLUJO DE CAJA'!J109</f>
        <v>0</v>
      </c>
      <c r="K113" s="112">
        <f>'FLUJO DE CAJA'!K109</f>
        <v>0</v>
      </c>
      <c r="L113" s="112">
        <f>'FLUJO DE CAJA'!L109</f>
        <v>0</v>
      </c>
      <c r="M113" s="112">
        <f>'FLUJO DE CAJA'!M109</f>
        <v>0</v>
      </c>
      <c r="N113" s="112">
        <f>'FLUJO DE CAJA'!N109</f>
        <v>0</v>
      </c>
      <c r="O113" s="112">
        <f>'FLUJO DE CAJA'!O109</f>
        <v>0</v>
      </c>
      <c r="P113" s="112">
        <f>'FLUJO DE CAJA'!P109</f>
        <v>0</v>
      </c>
      <c r="Q113" s="112">
        <f>'FLUJO DE CAJA'!Q109</f>
        <v>0</v>
      </c>
      <c r="R113" s="112">
        <f>'FLUJO DE CAJA'!R109</f>
        <v>0</v>
      </c>
      <c r="S113" s="112">
        <f>'FLUJO DE CAJA'!S109</f>
        <v>0</v>
      </c>
      <c r="T113" s="22"/>
      <c r="U113" s="22"/>
    </row>
    <row r="114" spans="2:21" ht="18.75" hidden="1" outlineLevel="2">
      <c r="B114" s="5"/>
      <c r="C114" s="111" t="s">
        <v>233</v>
      </c>
      <c r="D114" s="106"/>
      <c r="E114" s="112">
        <f>'FLUJO DE CAJA'!E110</f>
        <v>0</v>
      </c>
      <c r="F114" s="112">
        <f>'FLUJO DE CAJA'!F110</f>
        <v>0</v>
      </c>
      <c r="G114" s="112">
        <f>'FLUJO DE CAJA'!G110</f>
        <v>0</v>
      </c>
      <c r="H114" s="112">
        <f>'FLUJO DE CAJA'!H110</f>
        <v>1333333.3333333335</v>
      </c>
      <c r="I114" s="112">
        <f>'FLUJO DE CAJA'!I110</f>
        <v>2000000</v>
      </c>
      <c r="J114" s="112">
        <f>'FLUJO DE CAJA'!J110</f>
        <v>2000000</v>
      </c>
      <c r="K114" s="112">
        <f>'FLUJO DE CAJA'!K110</f>
        <v>2000000</v>
      </c>
      <c r="L114" s="112">
        <f>'FLUJO DE CAJA'!L110</f>
        <v>2000000</v>
      </c>
      <c r="M114" s="112">
        <f>'FLUJO DE CAJA'!M110</f>
        <v>2000000</v>
      </c>
      <c r="N114" s="112">
        <f>'FLUJO DE CAJA'!N110</f>
        <v>2000000</v>
      </c>
      <c r="O114" s="112">
        <f>'FLUJO DE CAJA'!O110</f>
        <v>2000000</v>
      </c>
      <c r="P114" s="112">
        <f>'FLUJO DE CAJA'!P110</f>
        <v>2000000</v>
      </c>
      <c r="Q114" s="112">
        <f>'FLUJO DE CAJA'!Q110</f>
        <v>2000000</v>
      </c>
      <c r="R114" s="112">
        <f>'FLUJO DE CAJA'!R110</f>
        <v>2000000</v>
      </c>
      <c r="S114" s="112">
        <f>'FLUJO DE CAJA'!S110</f>
        <v>2000000</v>
      </c>
      <c r="T114" s="22"/>
      <c r="U114" s="22"/>
    </row>
    <row r="115" spans="2:21" ht="18.75" hidden="1" outlineLevel="2">
      <c r="B115" s="5"/>
      <c r="C115" s="111" t="s">
        <v>219</v>
      </c>
      <c r="D115" s="106"/>
      <c r="E115" s="112">
        <f>'FLUJO DE CAJA'!E111</f>
        <v>0</v>
      </c>
      <c r="F115" s="112">
        <f>'FLUJO DE CAJA'!F111</f>
        <v>0</v>
      </c>
      <c r="G115" s="112">
        <f>'FLUJO DE CAJA'!G111</f>
        <v>0</v>
      </c>
      <c r="H115" s="112">
        <f>'FLUJO DE CAJA'!H111</f>
        <v>0</v>
      </c>
      <c r="I115" s="112">
        <f>'FLUJO DE CAJA'!I111</f>
        <v>0</v>
      </c>
      <c r="J115" s="112">
        <f>'FLUJO DE CAJA'!J111</f>
        <v>0</v>
      </c>
      <c r="K115" s="112">
        <f>'FLUJO DE CAJA'!K111</f>
        <v>0</v>
      </c>
      <c r="L115" s="112">
        <f>'FLUJO DE CAJA'!L111</f>
        <v>0</v>
      </c>
      <c r="M115" s="112">
        <f>'FLUJO DE CAJA'!M111</f>
        <v>0</v>
      </c>
      <c r="N115" s="112">
        <f>'FLUJO DE CAJA'!N111</f>
        <v>0</v>
      </c>
      <c r="O115" s="112">
        <f>'FLUJO DE CAJA'!O111</f>
        <v>0</v>
      </c>
      <c r="P115" s="112">
        <f>'FLUJO DE CAJA'!P111</f>
        <v>0</v>
      </c>
      <c r="Q115" s="112">
        <f>'FLUJO DE CAJA'!Q111</f>
        <v>0</v>
      </c>
      <c r="R115" s="112">
        <f>'FLUJO DE CAJA'!R111</f>
        <v>0</v>
      </c>
      <c r="S115" s="112">
        <f>'FLUJO DE CAJA'!S111</f>
        <v>0</v>
      </c>
      <c r="T115" s="22"/>
      <c r="U115" s="22"/>
    </row>
    <row r="116" spans="2:21" ht="18.75" hidden="1" outlineLevel="2">
      <c r="B116" s="5"/>
      <c r="C116" s="111" t="s">
        <v>220</v>
      </c>
      <c r="D116" s="106"/>
      <c r="E116" s="112">
        <f>'FLUJO DE CAJA'!E112</f>
        <v>0</v>
      </c>
      <c r="F116" s="112">
        <f>'FLUJO DE CAJA'!F112</f>
        <v>0</v>
      </c>
      <c r="G116" s="112">
        <f>'FLUJO DE CAJA'!G112</f>
        <v>0</v>
      </c>
      <c r="H116" s="112">
        <f>'FLUJO DE CAJA'!H112</f>
        <v>5000000</v>
      </c>
      <c r="I116" s="112">
        <f>'FLUJO DE CAJA'!I112</f>
        <v>5000000</v>
      </c>
      <c r="J116" s="112">
        <f>'FLUJO DE CAJA'!J112</f>
        <v>5000000</v>
      </c>
      <c r="K116" s="112">
        <f>'FLUJO DE CAJA'!K112</f>
        <v>5000000</v>
      </c>
      <c r="L116" s="112">
        <f>'FLUJO DE CAJA'!L112</f>
        <v>5000000</v>
      </c>
      <c r="M116" s="112">
        <f>'FLUJO DE CAJA'!M112</f>
        <v>5000000</v>
      </c>
      <c r="N116" s="112">
        <f>'FLUJO DE CAJA'!N112</f>
        <v>5000000</v>
      </c>
      <c r="O116" s="112">
        <f>'FLUJO DE CAJA'!O112</f>
        <v>5000000</v>
      </c>
      <c r="P116" s="112">
        <f>'FLUJO DE CAJA'!P112</f>
        <v>5000000</v>
      </c>
      <c r="Q116" s="112">
        <f>'FLUJO DE CAJA'!Q112</f>
        <v>5000000</v>
      </c>
      <c r="R116" s="112">
        <f>'FLUJO DE CAJA'!R112</f>
        <v>5000000</v>
      </c>
      <c r="S116" s="112">
        <f>'FLUJO DE CAJA'!S112</f>
        <v>5000000</v>
      </c>
      <c r="T116" s="22"/>
      <c r="U116" s="22"/>
    </row>
    <row r="117" spans="2:21" ht="18.75" hidden="1" outlineLevel="2">
      <c r="B117" s="5"/>
      <c r="C117" s="111" t="s">
        <v>221</v>
      </c>
      <c r="D117" s="106"/>
      <c r="E117" s="112">
        <f>'FLUJO DE CAJA'!E113</f>
        <v>0</v>
      </c>
      <c r="F117" s="112">
        <f>'FLUJO DE CAJA'!F113</f>
        <v>0</v>
      </c>
      <c r="G117" s="112">
        <f>'FLUJO DE CAJA'!G113</f>
        <v>0</v>
      </c>
      <c r="H117" s="112">
        <f>'FLUJO DE CAJA'!H113</f>
        <v>25166000</v>
      </c>
      <c r="I117" s="112">
        <f>'FLUJO DE CAJA'!I113</f>
        <v>25166000</v>
      </c>
      <c r="J117" s="112">
        <f>'FLUJO DE CAJA'!J113</f>
        <v>25166000</v>
      </c>
      <c r="K117" s="112">
        <f>'FLUJO DE CAJA'!K113</f>
        <v>37610000</v>
      </c>
      <c r="L117" s="112">
        <f>'FLUJO DE CAJA'!L113</f>
        <v>37610000</v>
      </c>
      <c r="M117" s="112">
        <f>'FLUJO DE CAJA'!M113</f>
        <v>37610000</v>
      </c>
      <c r="N117" s="112">
        <f>'FLUJO DE CAJA'!N113</f>
        <v>37610000</v>
      </c>
      <c r="O117" s="112">
        <f>'FLUJO DE CAJA'!O113</f>
        <v>37610000</v>
      </c>
      <c r="P117" s="112">
        <f>'FLUJO DE CAJA'!P113</f>
        <v>37610000</v>
      </c>
      <c r="Q117" s="112">
        <f>'FLUJO DE CAJA'!Q113</f>
        <v>37610000</v>
      </c>
      <c r="R117" s="112">
        <f>'FLUJO DE CAJA'!R113</f>
        <v>37610000</v>
      </c>
      <c r="S117" s="112">
        <f>'FLUJO DE CAJA'!S113</f>
        <v>37610000</v>
      </c>
      <c r="T117" s="22"/>
      <c r="U117" s="22"/>
    </row>
    <row r="118" spans="2:21" ht="18.75" hidden="1" outlineLevel="2">
      <c r="B118" s="5"/>
      <c r="C118" s="111" t="s">
        <v>222</v>
      </c>
      <c r="D118" s="106"/>
      <c r="E118" s="112">
        <f>'FLUJO DE CAJA'!E114</f>
        <v>0</v>
      </c>
      <c r="F118" s="112">
        <f>'FLUJO DE CAJA'!F114</f>
        <v>0</v>
      </c>
      <c r="G118" s="112">
        <f>'FLUJO DE CAJA'!G114</f>
        <v>0</v>
      </c>
      <c r="H118" s="112">
        <f>'FLUJO DE CAJA'!H114</f>
        <v>0</v>
      </c>
      <c r="I118" s="112">
        <f>'FLUJO DE CAJA'!I114</f>
        <v>12700800</v>
      </c>
      <c r="J118" s="112">
        <f>'FLUJO DE CAJA'!J114</f>
        <v>12700800</v>
      </c>
      <c r="K118" s="112">
        <f>'FLUJO DE CAJA'!K114</f>
        <v>39425400</v>
      </c>
      <c r="L118" s="112">
        <f>'FLUJO DE CAJA'!L114</f>
        <v>39425400</v>
      </c>
      <c r="M118" s="112">
        <f>'FLUJO DE CAJA'!M114</f>
        <v>39425400</v>
      </c>
      <c r="N118" s="112">
        <f>'FLUJO DE CAJA'!N114</f>
        <v>39425400</v>
      </c>
      <c r="O118" s="112">
        <f>'FLUJO DE CAJA'!O114</f>
        <v>39425400</v>
      </c>
      <c r="P118" s="112">
        <f>'FLUJO DE CAJA'!P114</f>
        <v>39425400</v>
      </c>
      <c r="Q118" s="112">
        <f>'FLUJO DE CAJA'!Q114</f>
        <v>39425400</v>
      </c>
      <c r="R118" s="112">
        <f>'FLUJO DE CAJA'!R114</f>
        <v>39425400</v>
      </c>
      <c r="S118" s="112">
        <f>'FLUJO DE CAJA'!S114</f>
        <v>39425400</v>
      </c>
      <c r="T118" s="22"/>
      <c r="U118" s="22"/>
    </row>
    <row r="119" spans="2:21" ht="18.75" hidden="1" outlineLevel="2">
      <c r="B119" s="5"/>
      <c r="C119" s="111" t="s">
        <v>229</v>
      </c>
      <c r="D119" s="106"/>
      <c r="E119" s="112">
        <f>'FLUJO DE CAJA'!E115</f>
        <v>0</v>
      </c>
      <c r="F119" s="112">
        <f>'FLUJO DE CAJA'!F115</f>
        <v>0</v>
      </c>
      <c r="G119" s="112">
        <f>'FLUJO DE CAJA'!G115</f>
        <v>0</v>
      </c>
      <c r="H119" s="112">
        <f>'FLUJO DE CAJA'!H115</f>
        <v>0</v>
      </c>
      <c r="I119" s="112">
        <f>'FLUJO DE CAJA'!I115</f>
        <v>0</v>
      </c>
      <c r="J119" s="112">
        <f>'FLUJO DE CAJA'!J115</f>
        <v>300000</v>
      </c>
      <c r="K119" s="112">
        <f>'FLUJO DE CAJA'!K115</f>
        <v>0</v>
      </c>
      <c r="L119" s="112">
        <f>'FLUJO DE CAJA'!L115</f>
        <v>0</v>
      </c>
      <c r="M119" s="112">
        <f>'FLUJO DE CAJA'!M115</f>
        <v>0</v>
      </c>
      <c r="N119" s="112">
        <f>'FLUJO DE CAJA'!N115</f>
        <v>0</v>
      </c>
      <c r="O119" s="112">
        <f>'FLUJO DE CAJA'!O115</f>
        <v>0</v>
      </c>
      <c r="P119" s="112">
        <f>'FLUJO DE CAJA'!P115</f>
        <v>0</v>
      </c>
      <c r="Q119" s="112">
        <f>'FLUJO DE CAJA'!Q115</f>
        <v>0</v>
      </c>
      <c r="R119" s="112">
        <f>'FLUJO DE CAJA'!R115</f>
        <v>0</v>
      </c>
      <c r="S119" s="112">
        <f>'FLUJO DE CAJA'!S115</f>
        <v>0</v>
      </c>
      <c r="T119" s="22"/>
      <c r="U119" s="22"/>
    </row>
    <row r="120" spans="2:21" ht="18.75" hidden="1" outlineLevel="2">
      <c r="B120" s="5"/>
      <c r="C120" s="111" t="s">
        <v>223</v>
      </c>
      <c r="D120" s="106"/>
      <c r="E120" s="112">
        <f>'FLUJO DE CAJA'!E116</f>
        <v>0</v>
      </c>
      <c r="F120" s="112">
        <f>'FLUJO DE CAJA'!F116</f>
        <v>0</v>
      </c>
      <c r="G120" s="112">
        <f>'FLUJO DE CAJA'!G116</f>
        <v>0</v>
      </c>
      <c r="H120" s="112">
        <f>'FLUJO DE CAJA'!H116</f>
        <v>0</v>
      </c>
      <c r="I120" s="112">
        <f>'FLUJO DE CAJA'!I116</f>
        <v>0</v>
      </c>
      <c r="J120" s="112">
        <f>'FLUJO DE CAJA'!J116</f>
        <v>0</v>
      </c>
      <c r="K120" s="112">
        <f>'FLUJO DE CAJA'!K116</f>
        <v>0</v>
      </c>
      <c r="L120" s="112">
        <f>'FLUJO DE CAJA'!L116</f>
        <v>0</v>
      </c>
      <c r="M120" s="112">
        <f>'FLUJO DE CAJA'!M116</f>
        <v>0</v>
      </c>
      <c r="N120" s="112">
        <f>'FLUJO DE CAJA'!N116</f>
        <v>0</v>
      </c>
      <c r="O120" s="112">
        <f>'FLUJO DE CAJA'!O116</f>
        <v>0</v>
      </c>
      <c r="P120" s="112">
        <f>'FLUJO DE CAJA'!P116</f>
        <v>0</v>
      </c>
      <c r="Q120" s="112">
        <f>'FLUJO DE CAJA'!Q116</f>
        <v>0</v>
      </c>
      <c r="R120" s="112">
        <f>'FLUJO DE CAJA'!R116</f>
        <v>0</v>
      </c>
      <c r="S120" s="112">
        <f>'FLUJO DE CAJA'!S116</f>
        <v>0</v>
      </c>
      <c r="T120" s="22"/>
      <c r="U120" s="22"/>
    </row>
    <row r="121" spans="2:21" ht="18.75" hidden="1" outlineLevel="2">
      <c r="B121" s="5"/>
      <c r="C121" s="111" t="s">
        <v>224</v>
      </c>
      <c r="D121" s="106"/>
      <c r="E121" s="112">
        <f>'FLUJO DE CAJA'!E117</f>
        <v>0</v>
      </c>
      <c r="F121" s="112">
        <f>'FLUJO DE CAJA'!F117</f>
        <v>0</v>
      </c>
      <c r="G121" s="112">
        <f>'FLUJO DE CAJA'!G117</f>
        <v>0</v>
      </c>
      <c r="H121" s="112">
        <f>'FLUJO DE CAJA'!H117</f>
        <v>0</v>
      </c>
      <c r="I121" s="112">
        <f>'FLUJO DE CAJA'!I117</f>
        <v>0</v>
      </c>
      <c r="J121" s="112">
        <f>'FLUJO DE CAJA'!J117</f>
        <v>0</v>
      </c>
      <c r="K121" s="112">
        <f>'FLUJO DE CAJA'!K117</f>
        <v>0</v>
      </c>
      <c r="L121" s="112">
        <f>'FLUJO DE CAJA'!L117</f>
        <v>0</v>
      </c>
      <c r="M121" s="112">
        <f>'FLUJO DE CAJA'!M117</f>
        <v>0</v>
      </c>
      <c r="N121" s="112">
        <f>'FLUJO DE CAJA'!N117</f>
        <v>0</v>
      </c>
      <c r="O121" s="112">
        <f>'FLUJO DE CAJA'!O117</f>
        <v>0</v>
      </c>
      <c r="P121" s="112">
        <f>'FLUJO DE CAJA'!P117</f>
        <v>0</v>
      </c>
      <c r="Q121" s="112">
        <f>'FLUJO DE CAJA'!Q117</f>
        <v>0</v>
      </c>
      <c r="R121" s="112">
        <f>'FLUJO DE CAJA'!R117</f>
        <v>0</v>
      </c>
      <c r="S121" s="112">
        <f>'FLUJO DE CAJA'!S117</f>
        <v>0</v>
      </c>
      <c r="T121" s="22"/>
      <c r="U121" s="22"/>
    </row>
    <row r="122" spans="2:21" ht="18.75" hidden="1" outlineLevel="2">
      <c r="B122" s="5"/>
      <c r="C122" s="111" t="s">
        <v>225</v>
      </c>
      <c r="D122" s="106"/>
      <c r="E122" s="112">
        <f>'FLUJO DE CAJA'!E118</f>
        <v>0</v>
      </c>
      <c r="F122" s="112">
        <f>'FLUJO DE CAJA'!F118</f>
        <v>0</v>
      </c>
      <c r="G122" s="112">
        <f>'FLUJO DE CAJA'!G118</f>
        <v>0</v>
      </c>
      <c r="H122" s="112">
        <f>'FLUJO DE CAJA'!H118</f>
        <v>5000000</v>
      </c>
      <c r="I122" s="112">
        <f>'FLUJO DE CAJA'!I118</f>
        <v>0</v>
      </c>
      <c r="J122" s="112">
        <f>'FLUJO DE CAJA'!J118</f>
        <v>0</v>
      </c>
      <c r="K122" s="112">
        <f>'FLUJO DE CAJA'!K118</f>
        <v>5000000</v>
      </c>
      <c r="L122" s="112">
        <f>'FLUJO DE CAJA'!L118</f>
        <v>5000000</v>
      </c>
      <c r="M122" s="112">
        <f>'FLUJO DE CAJA'!M118</f>
        <v>5000000</v>
      </c>
      <c r="N122" s="112">
        <f>'FLUJO DE CAJA'!N118</f>
        <v>5000000</v>
      </c>
      <c r="O122" s="112">
        <f>'FLUJO DE CAJA'!O118</f>
        <v>5000000</v>
      </c>
      <c r="P122" s="112">
        <f>'FLUJO DE CAJA'!P118</f>
        <v>5000000</v>
      </c>
      <c r="Q122" s="112">
        <f>'FLUJO DE CAJA'!Q118</f>
        <v>5000000</v>
      </c>
      <c r="R122" s="112">
        <f>'FLUJO DE CAJA'!R118</f>
        <v>5000000</v>
      </c>
      <c r="S122" s="112">
        <f>'FLUJO DE CAJA'!S118</f>
        <v>5000000</v>
      </c>
      <c r="T122" s="22"/>
      <c r="U122" s="22"/>
    </row>
    <row r="123" spans="2:21" ht="18.75" hidden="1" outlineLevel="2">
      <c r="B123" s="5"/>
      <c r="C123" s="111" t="s">
        <v>226</v>
      </c>
      <c r="D123" s="106"/>
      <c r="E123" s="112">
        <f>'FLUJO DE CAJA'!E119</f>
        <v>0</v>
      </c>
      <c r="F123" s="112">
        <f>'FLUJO DE CAJA'!F119</f>
        <v>0</v>
      </c>
      <c r="G123" s="112">
        <f>'FLUJO DE CAJA'!G119</f>
        <v>0</v>
      </c>
      <c r="H123" s="112">
        <f>'FLUJO DE CAJA'!H119</f>
        <v>1000000</v>
      </c>
      <c r="I123" s="112">
        <f>'FLUJO DE CAJA'!I119</f>
        <v>0</v>
      </c>
      <c r="J123" s="112">
        <f>'FLUJO DE CAJA'!J119</f>
        <v>0</v>
      </c>
      <c r="K123" s="112">
        <f>'FLUJO DE CAJA'!K119</f>
        <v>1000000</v>
      </c>
      <c r="L123" s="112">
        <f>'FLUJO DE CAJA'!L119</f>
        <v>1000000</v>
      </c>
      <c r="M123" s="112">
        <f>'FLUJO DE CAJA'!M119</f>
        <v>1000000</v>
      </c>
      <c r="N123" s="112">
        <f>'FLUJO DE CAJA'!N119</f>
        <v>1000000</v>
      </c>
      <c r="O123" s="112">
        <f>'FLUJO DE CAJA'!O119</f>
        <v>1000000</v>
      </c>
      <c r="P123" s="112">
        <f>'FLUJO DE CAJA'!P119</f>
        <v>1000000</v>
      </c>
      <c r="Q123" s="112">
        <f>'FLUJO DE CAJA'!Q119</f>
        <v>1000000</v>
      </c>
      <c r="R123" s="112">
        <f>'FLUJO DE CAJA'!R119</f>
        <v>1000000</v>
      </c>
      <c r="S123" s="112">
        <f>'FLUJO DE CAJA'!S119</f>
        <v>1000000</v>
      </c>
      <c r="T123" s="22"/>
      <c r="U123" s="22"/>
    </row>
    <row r="124" spans="2:21" ht="18.75" hidden="1" outlineLevel="2">
      <c r="B124" s="5"/>
      <c r="C124" s="111" t="s">
        <v>227</v>
      </c>
      <c r="D124" s="106"/>
      <c r="E124" s="112">
        <f>'FLUJO DE CAJA'!E120</f>
        <v>0</v>
      </c>
      <c r="F124" s="112">
        <f>'FLUJO DE CAJA'!F120</f>
        <v>0</v>
      </c>
      <c r="G124" s="112">
        <f>'FLUJO DE CAJA'!G120</f>
        <v>0</v>
      </c>
      <c r="H124" s="112">
        <f>'FLUJO DE CAJA'!H120</f>
        <v>1000000</v>
      </c>
      <c r="I124" s="112">
        <f>'FLUJO DE CAJA'!I120</f>
        <v>0</v>
      </c>
      <c r="J124" s="112">
        <f>'FLUJO DE CAJA'!J120</f>
        <v>0</v>
      </c>
      <c r="K124" s="112">
        <f>'FLUJO DE CAJA'!K120</f>
        <v>1000000</v>
      </c>
      <c r="L124" s="112">
        <f>'FLUJO DE CAJA'!L120</f>
        <v>1000000</v>
      </c>
      <c r="M124" s="112">
        <f>'FLUJO DE CAJA'!M120</f>
        <v>1000000</v>
      </c>
      <c r="N124" s="112">
        <f>'FLUJO DE CAJA'!N120</f>
        <v>1000000</v>
      </c>
      <c r="O124" s="112">
        <f>'FLUJO DE CAJA'!O120</f>
        <v>1000000</v>
      </c>
      <c r="P124" s="112">
        <f>'FLUJO DE CAJA'!P120</f>
        <v>1000000</v>
      </c>
      <c r="Q124" s="112">
        <f>'FLUJO DE CAJA'!Q120</f>
        <v>1000000</v>
      </c>
      <c r="R124" s="112">
        <f>'FLUJO DE CAJA'!R120</f>
        <v>1000000</v>
      </c>
      <c r="S124" s="112">
        <f>'FLUJO DE CAJA'!S120</f>
        <v>1000000</v>
      </c>
      <c r="T124" s="22"/>
      <c r="U124" s="22"/>
    </row>
    <row r="125" spans="2:21" ht="18.75" hidden="1" outlineLevel="2">
      <c r="B125" s="5"/>
      <c r="C125" s="111" t="s">
        <v>235</v>
      </c>
      <c r="D125" s="111"/>
      <c r="E125" s="112">
        <f>'FLUJO DE CAJA'!E121</f>
        <v>0</v>
      </c>
      <c r="F125" s="112">
        <f>'FLUJO DE CAJA'!F121</f>
        <v>0</v>
      </c>
      <c r="G125" s="112">
        <f>'FLUJO DE CAJA'!G121</f>
        <v>0</v>
      </c>
      <c r="H125" s="112">
        <f>'FLUJO DE CAJA'!H121</f>
        <v>500000</v>
      </c>
      <c r="I125" s="112">
        <f>'FLUJO DE CAJA'!I121</f>
        <v>0</v>
      </c>
      <c r="J125" s="112">
        <f>'FLUJO DE CAJA'!J121</f>
        <v>0</v>
      </c>
      <c r="K125" s="112">
        <f>'FLUJO DE CAJA'!K121</f>
        <v>500000</v>
      </c>
      <c r="L125" s="112">
        <f>'FLUJO DE CAJA'!L121</f>
        <v>500000</v>
      </c>
      <c r="M125" s="112">
        <f>'FLUJO DE CAJA'!M121</f>
        <v>500000</v>
      </c>
      <c r="N125" s="112">
        <f>'FLUJO DE CAJA'!N121</f>
        <v>500000</v>
      </c>
      <c r="O125" s="112">
        <f>'FLUJO DE CAJA'!O121</f>
        <v>500000</v>
      </c>
      <c r="P125" s="112">
        <f>'FLUJO DE CAJA'!P121</f>
        <v>500000</v>
      </c>
      <c r="Q125" s="112">
        <f>'FLUJO DE CAJA'!Q121</f>
        <v>500000</v>
      </c>
      <c r="R125" s="112">
        <f>'FLUJO DE CAJA'!R121</f>
        <v>500000</v>
      </c>
      <c r="S125" s="112">
        <f>'FLUJO DE CAJA'!S121</f>
        <v>500000</v>
      </c>
      <c r="T125" s="22"/>
      <c r="U125" s="22"/>
    </row>
    <row r="126" spans="2:21" ht="18.75" hidden="1" outlineLevel="2">
      <c r="B126" s="5"/>
      <c r="C126" s="111" t="s">
        <v>231</v>
      </c>
      <c r="D126" s="111"/>
      <c r="E126" s="112">
        <f>'FLUJO DE CAJA'!E122</f>
        <v>0</v>
      </c>
      <c r="F126" s="112">
        <f>'FLUJO DE CAJA'!F122</f>
        <v>0</v>
      </c>
      <c r="G126" s="112">
        <f>'FLUJO DE CAJA'!G122</f>
        <v>0</v>
      </c>
      <c r="H126" s="112">
        <f>'FLUJO DE CAJA'!H122</f>
        <v>0</v>
      </c>
      <c r="I126" s="112">
        <f>'FLUJO DE CAJA'!I122</f>
        <v>0</v>
      </c>
      <c r="J126" s="112">
        <f>'FLUJO DE CAJA'!J122</f>
        <v>6500000</v>
      </c>
      <c r="K126" s="112">
        <f>'FLUJO DE CAJA'!K122</f>
        <v>1500000</v>
      </c>
      <c r="L126" s="112">
        <f>'FLUJO DE CAJA'!L122</f>
        <v>1500000</v>
      </c>
      <c r="M126" s="112">
        <f>'FLUJO DE CAJA'!M122</f>
        <v>1500000</v>
      </c>
      <c r="N126" s="112">
        <f>'FLUJO DE CAJA'!N122</f>
        <v>1500000</v>
      </c>
      <c r="O126" s="112">
        <f>'FLUJO DE CAJA'!O122</f>
        <v>1500000</v>
      </c>
      <c r="P126" s="112">
        <f>'FLUJO DE CAJA'!P122</f>
        <v>1500000</v>
      </c>
      <c r="Q126" s="112">
        <f>'FLUJO DE CAJA'!Q122</f>
        <v>1500000</v>
      </c>
      <c r="R126" s="112">
        <f>'FLUJO DE CAJA'!R122</f>
        <v>1500000</v>
      </c>
      <c r="S126" s="112">
        <f>'FLUJO DE CAJA'!S122</f>
        <v>1500000</v>
      </c>
      <c r="T126" s="22"/>
      <c r="U126" s="22"/>
    </row>
    <row r="127" spans="2:21" ht="18.75" hidden="1" outlineLevel="2">
      <c r="B127" s="5"/>
      <c r="C127" s="111" t="s">
        <v>230</v>
      </c>
      <c r="D127" s="111"/>
      <c r="E127" s="112">
        <f>'FLUJO DE CAJA'!E123</f>
        <v>0</v>
      </c>
      <c r="F127" s="112">
        <f>'FLUJO DE CAJA'!F123</f>
        <v>0</v>
      </c>
      <c r="G127" s="112">
        <f>'FLUJO DE CAJA'!G123</f>
        <v>0</v>
      </c>
      <c r="H127" s="112">
        <f>'FLUJO DE CAJA'!H123</f>
        <v>0</v>
      </c>
      <c r="I127" s="112">
        <f>'FLUJO DE CAJA'!I123</f>
        <v>0</v>
      </c>
      <c r="J127" s="112">
        <f>'FLUJO DE CAJA'!J123</f>
        <v>2000000</v>
      </c>
      <c r="K127" s="112">
        <f>'FLUJO DE CAJA'!K123</f>
        <v>0</v>
      </c>
      <c r="L127" s="112">
        <f>'FLUJO DE CAJA'!L123</f>
        <v>0</v>
      </c>
      <c r="M127" s="112">
        <f>'FLUJO DE CAJA'!M123</f>
        <v>0</v>
      </c>
      <c r="N127" s="112">
        <f>'FLUJO DE CAJA'!N123</f>
        <v>0</v>
      </c>
      <c r="O127" s="112">
        <f>'FLUJO DE CAJA'!O123</f>
        <v>0</v>
      </c>
      <c r="P127" s="112">
        <f>'FLUJO DE CAJA'!P123</f>
        <v>0</v>
      </c>
      <c r="Q127" s="112">
        <f>'FLUJO DE CAJA'!Q123</f>
        <v>0</v>
      </c>
      <c r="R127" s="112">
        <f>'FLUJO DE CAJA'!R123</f>
        <v>0</v>
      </c>
      <c r="S127" s="112">
        <f>'FLUJO DE CAJA'!S123</f>
        <v>0</v>
      </c>
      <c r="T127" s="22"/>
      <c r="U127" s="22"/>
    </row>
    <row r="128" spans="2:21" ht="18.75" hidden="1" outlineLevel="2">
      <c r="B128" s="5"/>
      <c r="C128" s="111" t="s">
        <v>236</v>
      </c>
      <c r="D128" s="111"/>
      <c r="E128" s="112">
        <f>'FLUJO DE CAJA'!E124</f>
        <v>0</v>
      </c>
      <c r="F128" s="112">
        <f>'FLUJO DE CAJA'!F124</f>
        <v>0</v>
      </c>
      <c r="G128" s="112">
        <f>'FLUJO DE CAJA'!G124</f>
        <v>0</v>
      </c>
      <c r="H128" s="112">
        <f>'FLUJO DE CAJA'!H124</f>
        <v>0</v>
      </c>
      <c r="I128" s="112">
        <f>'FLUJO DE CAJA'!I124</f>
        <v>0</v>
      </c>
      <c r="J128" s="112">
        <f>'FLUJO DE CAJA'!J124</f>
        <v>6000000</v>
      </c>
      <c r="K128" s="112">
        <f>'FLUJO DE CAJA'!K124</f>
        <v>0</v>
      </c>
      <c r="L128" s="112">
        <f>'FLUJO DE CAJA'!L124</f>
        <v>0</v>
      </c>
      <c r="M128" s="112">
        <f>'FLUJO DE CAJA'!M124</f>
        <v>0</v>
      </c>
      <c r="N128" s="112">
        <f>'FLUJO DE CAJA'!N124</f>
        <v>0</v>
      </c>
      <c r="O128" s="112">
        <f>'FLUJO DE CAJA'!O124</f>
        <v>0</v>
      </c>
      <c r="P128" s="112">
        <f>'FLUJO DE CAJA'!P124</f>
        <v>0</v>
      </c>
      <c r="Q128" s="112">
        <f>'FLUJO DE CAJA'!Q124</f>
        <v>0</v>
      </c>
      <c r="R128" s="112">
        <f>'FLUJO DE CAJA'!R124</f>
        <v>0</v>
      </c>
      <c r="S128" s="112">
        <f>'FLUJO DE CAJA'!S124</f>
        <v>0</v>
      </c>
      <c r="T128" s="22"/>
      <c r="U128" s="22"/>
    </row>
    <row r="129" spans="2:21" ht="18.75" hidden="1" outlineLevel="2">
      <c r="B129" s="5"/>
      <c r="C129" s="111" t="s">
        <v>247</v>
      </c>
      <c r="D129" s="111"/>
      <c r="E129" s="112">
        <f>'FLUJO DE CAJA'!E125</f>
        <v>0</v>
      </c>
      <c r="F129" s="112">
        <f>'FLUJO DE CAJA'!F125</f>
        <v>0</v>
      </c>
      <c r="G129" s="112">
        <f>'FLUJO DE CAJA'!G125</f>
        <v>0</v>
      </c>
      <c r="H129" s="112">
        <f>'FLUJO DE CAJA'!H125</f>
        <v>16666666.666666666</v>
      </c>
      <c r="I129" s="112">
        <f>'FLUJO DE CAJA'!I125</f>
        <v>16666666.666666666</v>
      </c>
      <c r="J129" s="112">
        <f>'FLUJO DE CAJA'!J125</f>
        <v>16666666.666666666</v>
      </c>
      <c r="K129" s="112">
        <f>'FLUJO DE CAJA'!K125</f>
        <v>16666666.666666666</v>
      </c>
      <c r="L129" s="112">
        <f>'FLUJO DE CAJA'!L125</f>
        <v>16666666.666666666</v>
      </c>
      <c r="M129" s="112">
        <f>'FLUJO DE CAJA'!M125</f>
        <v>16666666.666666666</v>
      </c>
      <c r="N129" s="112">
        <f>'FLUJO DE CAJA'!N125</f>
        <v>16666666.666666666</v>
      </c>
      <c r="O129" s="112">
        <f>'FLUJO DE CAJA'!O125</f>
        <v>16666666.666666666</v>
      </c>
      <c r="P129" s="112">
        <f>'FLUJO DE CAJA'!P125</f>
        <v>16666666.666666666</v>
      </c>
      <c r="Q129" s="112">
        <f>'FLUJO DE CAJA'!Q125</f>
        <v>16666666.666666666</v>
      </c>
      <c r="R129" s="112">
        <f>'FLUJO DE CAJA'!R125</f>
        <v>16666666.666666666</v>
      </c>
      <c r="S129" s="112">
        <f>'FLUJO DE CAJA'!S125</f>
        <v>16666666.666666666</v>
      </c>
      <c r="T129" s="22"/>
      <c r="U129" s="22"/>
    </row>
    <row r="130" spans="2:21" ht="18.75" hidden="1" outlineLevel="2">
      <c r="B130" s="38"/>
      <c r="C130" s="111" t="s">
        <v>6</v>
      </c>
      <c r="D130" s="111"/>
      <c r="E130" s="112">
        <f>'FLUJO DE CAJA'!E126</f>
        <v>4500000</v>
      </c>
      <c r="F130" s="112">
        <f>'FLUJO DE CAJA'!F126</f>
        <v>4500000</v>
      </c>
      <c r="G130" s="112">
        <f>'FLUJO DE CAJA'!G126</f>
        <v>4500000</v>
      </c>
      <c r="H130" s="112">
        <f>'FLUJO DE CAJA'!H126</f>
        <v>4500000</v>
      </c>
      <c r="I130" s="112">
        <f>'FLUJO DE CAJA'!I126</f>
        <v>4500000</v>
      </c>
      <c r="J130" s="112">
        <f>'FLUJO DE CAJA'!J126</f>
        <v>4500000</v>
      </c>
      <c r="K130" s="112">
        <f>'FLUJO DE CAJA'!K126</f>
        <v>4500000</v>
      </c>
      <c r="L130" s="112">
        <f>'FLUJO DE CAJA'!L126</f>
        <v>4500000</v>
      </c>
      <c r="M130" s="112">
        <f>'FLUJO DE CAJA'!M126</f>
        <v>4500000</v>
      </c>
      <c r="N130" s="112">
        <f>'FLUJO DE CAJA'!N126</f>
        <v>4500000</v>
      </c>
      <c r="O130" s="112">
        <f>'FLUJO DE CAJA'!O126</f>
        <v>4500000</v>
      </c>
      <c r="P130" s="112">
        <f>'FLUJO DE CAJA'!P126</f>
        <v>4500000</v>
      </c>
      <c r="Q130" s="112">
        <f>'FLUJO DE CAJA'!Q126</f>
        <v>4500000</v>
      </c>
      <c r="R130" s="112">
        <f>'FLUJO DE CAJA'!R126</f>
        <v>4500000</v>
      </c>
      <c r="S130" s="112">
        <f>'FLUJO DE CAJA'!S126</f>
        <v>4500000</v>
      </c>
      <c r="T130" s="22"/>
      <c r="U130" s="22"/>
    </row>
    <row r="131" spans="2:21" ht="18.75" hidden="1" outlineLevel="2">
      <c r="B131" s="38"/>
      <c r="C131" s="111" t="s">
        <v>3</v>
      </c>
      <c r="D131" s="111"/>
      <c r="E131" s="112">
        <f>'FLUJO DE CAJA'!E127</f>
        <v>150000</v>
      </c>
      <c r="F131" s="112">
        <f>'FLUJO DE CAJA'!F127</f>
        <v>150000</v>
      </c>
      <c r="G131" s="112">
        <f>'FLUJO DE CAJA'!G127</f>
        <v>150000</v>
      </c>
      <c r="H131" s="112">
        <f>'FLUJO DE CAJA'!H127</f>
        <v>150000</v>
      </c>
      <c r="I131" s="112">
        <f>'FLUJO DE CAJA'!I127</f>
        <v>150000</v>
      </c>
      <c r="J131" s="112">
        <f>'FLUJO DE CAJA'!J127</f>
        <v>150000</v>
      </c>
      <c r="K131" s="112">
        <f>'FLUJO DE CAJA'!K127</f>
        <v>150000</v>
      </c>
      <c r="L131" s="112">
        <f>'FLUJO DE CAJA'!L127</f>
        <v>150000</v>
      </c>
      <c r="M131" s="112">
        <f>'FLUJO DE CAJA'!M127</f>
        <v>150000</v>
      </c>
      <c r="N131" s="112">
        <f>'FLUJO DE CAJA'!N127</f>
        <v>150000</v>
      </c>
      <c r="O131" s="112">
        <f>'FLUJO DE CAJA'!O127</f>
        <v>150000</v>
      </c>
      <c r="P131" s="112">
        <f>'FLUJO DE CAJA'!P127</f>
        <v>150000</v>
      </c>
      <c r="Q131" s="112">
        <f>'FLUJO DE CAJA'!Q127</f>
        <v>150000</v>
      </c>
      <c r="R131" s="112">
        <f>'FLUJO DE CAJA'!R127</f>
        <v>150000</v>
      </c>
      <c r="S131" s="112">
        <f>'FLUJO DE CAJA'!S127</f>
        <v>150000</v>
      </c>
      <c r="T131" s="22"/>
      <c r="U131" s="22"/>
    </row>
    <row r="132" spans="2:21" ht="18.75" hidden="1" outlineLevel="2">
      <c r="B132" s="38"/>
      <c r="C132" s="111" t="s">
        <v>4</v>
      </c>
      <c r="D132" s="111"/>
      <c r="E132" s="112">
        <f>'FLUJO DE CAJA'!E128</f>
        <v>3000000</v>
      </c>
      <c r="F132" s="112">
        <f>'FLUJO DE CAJA'!F128</f>
        <v>3000000</v>
      </c>
      <c r="G132" s="112">
        <f>'FLUJO DE CAJA'!G128</f>
        <v>3000000</v>
      </c>
      <c r="H132" s="112">
        <f>'FLUJO DE CAJA'!H128</f>
        <v>3000000</v>
      </c>
      <c r="I132" s="112">
        <f>'FLUJO DE CAJA'!I128</f>
        <v>3000000</v>
      </c>
      <c r="J132" s="112">
        <f>'FLUJO DE CAJA'!J128</f>
        <v>3000000</v>
      </c>
      <c r="K132" s="112">
        <f>'FLUJO DE CAJA'!K128</f>
        <v>3000000</v>
      </c>
      <c r="L132" s="112">
        <f>'FLUJO DE CAJA'!L128</f>
        <v>3000000</v>
      </c>
      <c r="M132" s="112">
        <f>'FLUJO DE CAJA'!M128</f>
        <v>3000000</v>
      </c>
      <c r="N132" s="112">
        <f>'FLUJO DE CAJA'!N128</f>
        <v>3000000</v>
      </c>
      <c r="O132" s="112">
        <f>'FLUJO DE CAJA'!O128</f>
        <v>3000000</v>
      </c>
      <c r="P132" s="112">
        <f>'FLUJO DE CAJA'!P128</f>
        <v>3000000</v>
      </c>
      <c r="Q132" s="112">
        <f>'FLUJO DE CAJA'!Q128</f>
        <v>3000000</v>
      </c>
      <c r="R132" s="112">
        <f>'FLUJO DE CAJA'!R128</f>
        <v>3000000</v>
      </c>
      <c r="S132" s="112">
        <f>'FLUJO DE CAJA'!S128</f>
        <v>3000000</v>
      </c>
      <c r="T132" s="22"/>
      <c r="U132" s="22"/>
    </row>
    <row r="133" spans="2:21" ht="18.75" hidden="1" outlineLevel="2">
      <c r="B133" s="38"/>
      <c r="C133" s="111" t="s">
        <v>112</v>
      </c>
      <c r="D133" s="111"/>
      <c r="E133" s="112">
        <f>'FLUJO DE CAJA'!E129</f>
        <v>0</v>
      </c>
      <c r="F133" s="112">
        <f>'FLUJO DE CAJA'!F129</f>
        <v>4314601.08</v>
      </c>
      <c r="G133" s="112">
        <f>'FLUJO DE CAJA'!G129</f>
        <v>4314601.08</v>
      </c>
      <c r="H133" s="112">
        <f>'FLUJO DE CAJA'!H129</f>
        <v>10875406.956750002</v>
      </c>
      <c r="I133" s="112">
        <f>'FLUJO DE CAJA'!I129</f>
        <v>17929724.982750002</v>
      </c>
      <c r="J133" s="112">
        <f>'FLUJO DE CAJA'!J129</f>
        <v>28217272.10400001</v>
      </c>
      <c r="K133" s="112">
        <f>'FLUJO DE CAJA'!K129</f>
        <v>33361045.664625004</v>
      </c>
      <c r="L133" s="112">
        <f>'FLUJO DE CAJA'!L129</f>
        <v>33361045.664625004</v>
      </c>
      <c r="M133" s="112">
        <f>'FLUJO DE CAJA'!M129</f>
        <v>33361045.664625004</v>
      </c>
      <c r="N133" s="112">
        <f>'FLUJO DE CAJA'!N129</f>
        <v>33361045.664625004</v>
      </c>
      <c r="O133" s="112">
        <f>'FLUJO DE CAJA'!O129</f>
        <v>33361045.664625004</v>
      </c>
      <c r="P133" s="112">
        <f>'FLUJO DE CAJA'!P129</f>
        <v>33361045.664625004</v>
      </c>
      <c r="Q133" s="112">
        <f>'FLUJO DE CAJA'!Q129</f>
        <v>33361045.664625004</v>
      </c>
      <c r="R133" s="112">
        <f>'FLUJO DE CAJA'!R129</f>
        <v>33361045.664625004</v>
      </c>
      <c r="S133" s="112">
        <f>'FLUJO DE CAJA'!S129</f>
        <v>33361045.664625004</v>
      </c>
      <c r="T133" s="22"/>
      <c r="U133" s="22"/>
    </row>
    <row r="134" spans="2:21" ht="18.75" hidden="1" outlineLevel="2">
      <c r="B134" s="38"/>
      <c r="C134" s="111" t="s">
        <v>109</v>
      </c>
      <c r="D134" s="111"/>
      <c r="E134" s="112">
        <f>'FLUJO DE CAJA'!E130</f>
        <v>0</v>
      </c>
      <c r="F134" s="112">
        <f>'FLUJO DE CAJA'!F130</f>
        <v>0</v>
      </c>
      <c r="G134" s="112">
        <f>'FLUJO DE CAJA'!G130</f>
        <v>0</v>
      </c>
      <c r="H134" s="112">
        <f>'FLUJO DE CAJA'!H130</f>
        <v>994500</v>
      </c>
      <c r="I134" s="112">
        <f>'FLUJO DE CAJA'!I130</f>
        <v>994500</v>
      </c>
      <c r="J134" s="112">
        <f>'FLUJO DE CAJA'!J130</f>
        <v>994500</v>
      </c>
      <c r="K134" s="112">
        <f>'FLUJO DE CAJA'!K130</f>
        <v>9945000</v>
      </c>
      <c r="L134" s="112">
        <f>'FLUJO DE CAJA'!L130</f>
        <v>9945000</v>
      </c>
      <c r="M134" s="112">
        <f>'FLUJO DE CAJA'!M130</f>
        <v>9945000</v>
      </c>
      <c r="N134" s="112">
        <f>'FLUJO DE CAJA'!N130</f>
        <v>9945000</v>
      </c>
      <c r="O134" s="112">
        <f>'FLUJO DE CAJA'!O130</f>
        <v>9945000</v>
      </c>
      <c r="P134" s="112">
        <f>'FLUJO DE CAJA'!P130</f>
        <v>9945000</v>
      </c>
      <c r="Q134" s="112">
        <f>'FLUJO DE CAJA'!Q130</f>
        <v>9945000</v>
      </c>
      <c r="R134" s="112">
        <f>'FLUJO DE CAJA'!R130</f>
        <v>9945000</v>
      </c>
      <c r="S134" s="112">
        <f>'FLUJO DE CAJA'!S130</f>
        <v>9945000</v>
      </c>
      <c r="T134" s="22"/>
      <c r="U134" s="22"/>
    </row>
    <row r="135" spans="2:21" ht="18.75" hidden="1" outlineLevel="2">
      <c r="B135" s="38"/>
      <c r="C135" s="111" t="s">
        <v>113</v>
      </c>
      <c r="D135" s="111"/>
      <c r="E135" s="112">
        <f>'FLUJO DE CAJA'!E131</f>
        <v>0</v>
      </c>
      <c r="F135" s="112">
        <f>'FLUJO DE CAJA'!F131</f>
        <v>0</v>
      </c>
      <c r="G135" s="112">
        <f>'FLUJO DE CAJA'!G131</f>
        <v>0</v>
      </c>
      <c r="H135" s="112">
        <f>'FLUJO DE CAJA'!H131</f>
        <v>0</v>
      </c>
      <c r="I135" s="112">
        <f>'FLUJO DE CAJA'!I131</f>
        <v>0</v>
      </c>
      <c r="J135" s="112">
        <f>'FLUJO DE CAJA'!J131</f>
        <v>0</v>
      </c>
      <c r="K135" s="112">
        <f>'FLUJO DE CAJA'!K131</f>
        <v>215000000</v>
      </c>
      <c r="L135" s="112">
        <f>'FLUJO DE CAJA'!L131</f>
        <v>215000000</v>
      </c>
      <c r="M135" s="112">
        <f>'FLUJO DE CAJA'!M131</f>
        <v>215000000</v>
      </c>
      <c r="N135" s="112">
        <f>'FLUJO DE CAJA'!N131</f>
        <v>215000000</v>
      </c>
      <c r="O135" s="112">
        <f>'FLUJO DE CAJA'!O131</f>
        <v>215000000</v>
      </c>
      <c r="P135" s="112">
        <f>'FLUJO DE CAJA'!P131</f>
        <v>215000000</v>
      </c>
      <c r="Q135" s="112">
        <f>'FLUJO DE CAJA'!Q131</f>
        <v>215000000</v>
      </c>
      <c r="R135" s="112">
        <f>'FLUJO DE CAJA'!R131</f>
        <v>215000000</v>
      </c>
      <c r="S135" s="112">
        <f>'FLUJO DE CAJA'!S131</f>
        <v>215000000</v>
      </c>
      <c r="T135" s="22"/>
      <c r="U135" s="22"/>
    </row>
    <row r="136" spans="2:21" ht="18.75" hidden="1" outlineLevel="2">
      <c r="B136" s="38"/>
      <c r="C136" s="111" t="s">
        <v>301</v>
      </c>
      <c r="D136" s="111"/>
      <c r="E136" s="112">
        <f>'FLUJO DE CAJA'!E132</f>
        <v>11356400</v>
      </c>
      <c r="F136" s="112">
        <f>'FLUJO DE CAJA'!F132</f>
        <v>11356400</v>
      </c>
      <c r="G136" s="112">
        <f>'FLUJO DE CAJA'!G132</f>
        <v>11356400</v>
      </c>
      <c r="H136" s="112">
        <f>'FLUJO DE CAJA'!H132</f>
        <v>11924220</v>
      </c>
      <c r="I136" s="112">
        <f>'FLUJO DE CAJA'!I132</f>
        <v>11924220</v>
      </c>
      <c r="J136" s="112">
        <f>'FLUJO DE CAJA'!J132</f>
        <v>0</v>
      </c>
      <c r="K136" s="112">
        <f>'FLUJO DE CAJA'!K132</f>
        <v>0</v>
      </c>
      <c r="L136" s="112">
        <f>'FLUJO DE CAJA'!L132</f>
        <v>0</v>
      </c>
      <c r="M136" s="112">
        <f>'FLUJO DE CAJA'!M132</f>
        <v>0</v>
      </c>
      <c r="N136" s="112">
        <f>'FLUJO DE CAJA'!N132</f>
        <v>0</v>
      </c>
      <c r="O136" s="112">
        <f>'FLUJO DE CAJA'!O132</f>
        <v>0</v>
      </c>
      <c r="P136" s="112">
        <f>'FLUJO DE CAJA'!P132</f>
        <v>0</v>
      </c>
      <c r="Q136" s="112">
        <f>'FLUJO DE CAJA'!Q132</f>
        <v>0</v>
      </c>
      <c r="R136" s="112">
        <f>'FLUJO DE CAJA'!R132</f>
        <v>0</v>
      </c>
      <c r="S136" s="112">
        <f>'FLUJO DE CAJA'!S132</f>
        <v>0</v>
      </c>
      <c r="T136" s="22"/>
      <c r="U136" s="22"/>
    </row>
    <row r="137" spans="2:21" ht="18.75" hidden="1" outlineLevel="2">
      <c r="B137" s="38"/>
      <c r="C137" s="111" t="s">
        <v>302</v>
      </c>
      <c r="D137" s="111"/>
      <c r="E137" s="112">
        <f>'FLUJO DE CAJA'!E133</f>
        <v>0</v>
      </c>
      <c r="F137" s="112">
        <f>'FLUJO DE CAJA'!F133</f>
        <v>14476799.999999998</v>
      </c>
      <c r="G137" s="112">
        <f>'FLUJO DE CAJA'!G133</f>
        <v>14476799.999999998</v>
      </c>
      <c r="H137" s="112">
        <f>'FLUJO DE CAJA'!H133</f>
        <v>15200639.999999998</v>
      </c>
      <c r="I137" s="112">
        <f>'FLUJO DE CAJA'!I133</f>
        <v>15200639.999999998</v>
      </c>
      <c r="J137" s="112">
        <f>'FLUJO DE CAJA'!J133</f>
        <v>15200639.999999998</v>
      </c>
      <c r="K137" s="112">
        <f>'FLUJO DE CAJA'!K133</f>
        <v>15200639.999999998</v>
      </c>
      <c r="L137" s="112">
        <f>'FLUJO DE CAJA'!L133</f>
        <v>15200639.999999998</v>
      </c>
      <c r="M137" s="112">
        <f>'FLUJO DE CAJA'!M133</f>
        <v>15200639.999999998</v>
      </c>
      <c r="N137" s="112">
        <f>'FLUJO DE CAJA'!N133</f>
        <v>15200639.999999998</v>
      </c>
      <c r="O137" s="112">
        <f>'FLUJO DE CAJA'!O133</f>
        <v>15200639.999999998</v>
      </c>
      <c r="P137" s="112">
        <f>'FLUJO DE CAJA'!P133</f>
        <v>15200639.999999998</v>
      </c>
      <c r="Q137" s="112">
        <f>'FLUJO DE CAJA'!Q133</f>
        <v>15200639.999999998</v>
      </c>
      <c r="R137" s="112">
        <f>'FLUJO DE CAJA'!R133</f>
        <v>15200639.999999998</v>
      </c>
      <c r="S137" s="112">
        <f>'FLUJO DE CAJA'!S133</f>
        <v>15200639.999999998</v>
      </c>
      <c r="T137" s="22"/>
      <c r="U137" s="22"/>
    </row>
    <row r="138" spans="2:21" ht="18.75" hidden="1" outlineLevel="2">
      <c r="B138" s="38"/>
      <c r="C138" s="111" t="s">
        <v>303</v>
      </c>
      <c r="D138" s="111"/>
      <c r="E138" s="112">
        <f>'FLUJO DE CAJA'!E134</f>
        <v>4496117</v>
      </c>
      <c r="F138" s="112">
        <f>'FLUJO DE CAJA'!F134</f>
        <v>4496117</v>
      </c>
      <c r="G138" s="112">
        <f>'FLUJO DE CAJA'!G134</f>
        <v>4496117</v>
      </c>
      <c r="H138" s="112">
        <f>'FLUJO DE CAJA'!H134</f>
        <v>4720922.8500000006</v>
      </c>
      <c r="I138" s="112">
        <f>'FLUJO DE CAJA'!I134</f>
        <v>4720922.8500000006</v>
      </c>
      <c r="J138" s="112">
        <f>'FLUJO DE CAJA'!J134</f>
        <v>4720922.8500000006</v>
      </c>
      <c r="K138" s="112">
        <f>'FLUJO DE CAJA'!K134</f>
        <v>4720922.8500000006</v>
      </c>
      <c r="L138" s="112">
        <f>'FLUJO DE CAJA'!L134</f>
        <v>4720922.8500000006</v>
      </c>
      <c r="M138" s="112">
        <f>'FLUJO DE CAJA'!M134</f>
        <v>4720922.8500000006</v>
      </c>
      <c r="N138" s="112">
        <f>'FLUJO DE CAJA'!N134</f>
        <v>0</v>
      </c>
      <c r="O138" s="112">
        <f>'FLUJO DE CAJA'!O134</f>
        <v>0</v>
      </c>
      <c r="P138" s="112">
        <f>'FLUJO DE CAJA'!P134</f>
        <v>0</v>
      </c>
      <c r="Q138" s="112">
        <f>'FLUJO DE CAJA'!Q134</f>
        <v>0</v>
      </c>
      <c r="R138" s="112">
        <f>'FLUJO DE CAJA'!R134</f>
        <v>0</v>
      </c>
      <c r="S138" s="112">
        <f>'FLUJO DE CAJA'!S134</f>
        <v>56651067.900000006</v>
      </c>
      <c r="T138" s="22"/>
      <c r="U138" s="22"/>
    </row>
    <row r="139" spans="2:21" ht="18.75" hidden="1" outlineLevel="2">
      <c r="B139" s="38"/>
      <c r="C139" s="111" t="s">
        <v>304</v>
      </c>
      <c r="D139" s="111"/>
      <c r="E139" s="112">
        <f>'FLUJO DE CAJA'!E135</f>
        <v>1898340</v>
      </c>
      <c r="F139" s="112">
        <f>'FLUJO DE CAJA'!F135</f>
        <v>1898340</v>
      </c>
      <c r="G139" s="112">
        <f>'FLUJO DE CAJA'!G135</f>
        <v>1898340</v>
      </c>
      <c r="H139" s="112">
        <f>'FLUJO DE CAJA'!H135</f>
        <v>1993257</v>
      </c>
      <c r="I139" s="112">
        <f>'FLUJO DE CAJA'!I135</f>
        <v>1993257</v>
      </c>
      <c r="J139" s="112">
        <f>'FLUJO DE CAJA'!J135</f>
        <v>1993257</v>
      </c>
      <c r="K139" s="112">
        <f>'FLUJO DE CAJA'!K135</f>
        <v>3991386</v>
      </c>
      <c r="L139" s="112">
        <f>'FLUJO DE CAJA'!L135</f>
        <v>3991386</v>
      </c>
      <c r="M139" s="112">
        <f>'FLUJO DE CAJA'!M135</f>
        <v>3991386</v>
      </c>
      <c r="N139" s="112">
        <f>'FLUJO DE CAJA'!N135</f>
        <v>3991386</v>
      </c>
      <c r="O139" s="112">
        <f>'FLUJO DE CAJA'!O135</f>
        <v>3991386</v>
      </c>
      <c r="P139" s="112">
        <f>'FLUJO DE CAJA'!P135</f>
        <v>3991386</v>
      </c>
      <c r="Q139" s="112">
        <f>'FLUJO DE CAJA'!Q135</f>
        <v>6909714</v>
      </c>
      <c r="R139" s="112">
        <f>'FLUJO DE CAJA'!R135</f>
        <v>6909714</v>
      </c>
      <c r="S139" s="112">
        <f>'FLUJO DE CAJA'!S135</f>
        <v>6909714</v>
      </c>
      <c r="T139" s="22"/>
      <c r="U139" s="22"/>
    </row>
    <row r="140" spans="2:21" ht="18.75" hidden="1" outlineLevel="2">
      <c r="B140" s="38"/>
      <c r="C140" s="111" t="s">
        <v>305</v>
      </c>
      <c r="D140" s="111"/>
      <c r="E140" s="112">
        <f>'FLUJO DE CAJA'!E136</f>
        <v>6215744</v>
      </c>
      <c r="F140" s="112">
        <f>'FLUJO DE CAJA'!F136</f>
        <v>4661808</v>
      </c>
      <c r="G140" s="112">
        <f>'FLUJO DE CAJA'!G136</f>
        <v>4661808</v>
      </c>
      <c r="H140" s="112">
        <f>'FLUJO DE CAJA'!H136</f>
        <v>0</v>
      </c>
      <c r="I140" s="112">
        <f>'FLUJO DE CAJA'!I136</f>
        <v>0</v>
      </c>
      <c r="J140" s="112">
        <f>'FLUJO DE CAJA'!J136</f>
        <v>0</v>
      </c>
      <c r="K140" s="112">
        <f>'FLUJO DE CAJA'!K136</f>
        <v>0</v>
      </c>
      <c r="L140" s="112">
        <f>'FLUJO DE CAJA'!L136</f>
        <v>0</v>
      </c>
      <c r="M140" s="112">
        <f>'FLUJO DE CAJA'!M136</f>
        <v>0</v>
      </c>
      <c r="N140" s="112">
        <f>'FLUJO DE CAJA'!N136</f>
        <v>0</v>
      </c>
      <c r="O140" s="112">
        <f>'FLUJO DE CAJA'!O136</f>
        <v>0</v>
      </c>
      <c r="P140" s="112">
        <f>'FLUJO DE CAJA'!P136</f>
        <v>0</v>
      </c>
      <c r="Q140" s="112">
        <f>'FLUJO DE CAJA'!Q136</f>
        <v>0</v>
      </c>
      <c r="R140" s="112">
        <f>'FLUJO DE CAJA'!R136</f>
        <v>0</v>
      </c>
      <c r="S140" s="112">
        <f>'FLUJO DE CAJA'!S136</f>
        <v>0</v>
      </c>
      <c r="T140" s="22"/>
      <c r="U140" s="22"/>
    </row>
    <row r="141" spans="2:21" ht="18.75" hidden="1" outlineLevel="2">
      <c r="B141" s="38"/>
      <c r="C141" s="111" t="s">
        <v>306</v>
      </c>
      <c r="D141" s="111"/>
      <c r="E141" s="112">
        <f>'FLUJO DE CAJA'!E137</f>
        <v>1500690</v>
      </c>
      <c r="F141" s="112">
        <f>'FLUJO DE CAJA'!F137</f>
        <v>1500690</v>
      </c>
      <c r="G141" s="112">
        <f>'FLUJO DE CAJA'!G137</f>
        <v>1500690</v>
      </c>
      <c r="H141" s="112">
        <f>'FLUJO DE CAJA'!H137</f>
        <v>1575724.5</v>
      </c>
      <c r="I141" s="112">
        <f>'FLUJO DE CAJA'!I137</f>
        <v>1575724.5</v>
      </c>
      <c r="J141" s="112">
        <f>'FLUJO DE CAJA'!J137</f>
        <v>1575724.5</v>
      </c>
      <c r="K141" s="112">
        <f>'FLUJO DE CAJA'!K137</f>
        <v>1575724.5</v>
      </c>
      <c r="L141" s="112">
        <f>'FLUJO DE CAJA'!L137</f>
        <v>1575724.5</v>
      </c>
      <c r="M141" s="112">
        <f>'FLUJO DE CAJA'!M137</f>
        <v>1575724.5</v>
      </c>
      <c r="N141" s="112">
        <f>'FLUJO DE CAJA'!N137</f>
        <v>1575724.5</v>
      </c>
      <c r="O141" s="112">
        <f>'FLUJO DE CAJA'!O137</f>
        <v>1575724.5</v>
      </c>
      <c r="P141" s="112">
        <f>'FLUJO DE CAJA'!P137</f>
        <v>1575724.5</v>
      </c>
      <c r="Q141" s="112">
        <f>'FLUJO DE CAJA'!Q137</f>
        <v>1575724.5</v>
      </c>
      <c r="R141" s="112">
        <f>'FLUJO DE CAJA'!R137</f>
        <v>1575724.5</v>
      </c>
      <c r="S141" s="112">
        <f>'FLUJO DE CAJA'!S137</f>
        <v>1575724.5</v>
      </c>
      <c r="T141" s="22"/>
      <c r="U141" s="22"/>
    </row>
    <row r="142" spans="2:21" ht="18.75" hidden="1" outlineLevel="2">
      <c r="B142" s="38"/>
      <c r="C142" s="111" t="s">
        <v>307</v>
      </c>
      <c r="D142" s="111"/>
      <c r="E142" s="112">
        <f>'FLUJO DE CAJA'!E138</f>
        <v>9048000</v>
      </c>
      <c r="F142" s="112">
        <f>'FLUJO DE CAJA'!F138</f>
        <v>220000</v>
      </c>
      <c r="G142" s="112">
        <f>'FLUJO DE CAJA'!G138</f>
        <v>220000</v>
      </c>
      <c r="H142" s="112">
        <f>'FLUJO DE CAJA'!H138</f>
        <v>231000</v>
      </c>
      <c r="I142" s="112">
        <f>'FLUJO DE CAJA'!I138</f>
        <v>231000</v>
      </c>
      <c r="J142" s="112">
        <f>'FLUJO DE CAJA'!J138</f>
        <v>231000</v>
      </c>
      <c r="K142" s="112">
        <f>'FLUJO DE CAJA'!K138</f>
        <v>231000</v>
      </c>
      <c r="L142" s="112">
        <f>'FLUJO DE CAJA'!L138</f>
        <v>231000</v>
      </c>
      <c r="M142" s="112">
        <f>'FLUJO DE CAJA'!M138</f>
        <v>231000</v>
      </c>
      <c r="N142" s="112">
        <f>'FLUJO DE CAJA'!N138</f>
        <v>231000</v>
      </c>
      <c r="O142" s="112">
        <f>'FLUJO DE CAJA'!O138</f>
        <v>231000</v>
      </c>
      <c r="P142" s="112">
        <f>'FLUJO DE CAJA'!P138</f>
        <v>231000</v>
      </c>
      <c r="Q142" s="112">
        <f>'FLUJO DE CAJA'!Q138</f>
        <v>231000</v>
      </c>
      <c r="R142" s="112">
        <f>'FLUJO DE CAJA'!R138</f>
        <v>231000</v>
      </c>
      <c r="S142" s="112">
        <f>'FLUJO DE CAJA'!S138</f>
        <v>231000</v>
      </c>
      <c r="T142" s="22"/>
      <c r="U142" s="22"/>
    </row>
    <row r="143" spans="2:21" ht="18.75" hidden="1" outlineLevel="2">
      <c r="B143" s="38"/>
      <c r="C143" s="111" t="s">
        <v>308</v>
      </c>
      <c r="D143" s="111"/>
      <c r="E143" s="112">
        <f>'FLUJO DE CAJA'!E139</f>
        <v>0</v>
      </c>
      <c r="F143" s="112">
        <f>'FLUJO DE CAJA'!F139</f>
        <v>1560200</v>
      </c>
      <c r="G143" s="112">
        <f>'FLUJO DE CAJA'!G139</f>
        <v>1560200</v>
      </c>
      <c r="H143" s="112">
        <f>'FLUJO DE CAJA'!H139</f>
        <v>0</v>
      </c>
      <c r="I143" s="112">
        <f>'FLUJO DE CAJA'!I139</f>
        <v>0</v>
      </c>
      <c r="J143" s="112">
        <f>'FLUJO DE CAJA'!J139</f>
        <v>0</v>
      </c>
      <c r="K143" s="112">
        <f>'FLUJO DE CAJA'!K139</f>
        <v>0</v>
      </c>
      <c r="L143" s="112">
        <f>'FLUJO DE CAJA'!L139</f>
        <v>0</v>
      </c>
      <c r="M143" s="112">
        <f>'FLUJO DE CAJA'!M139</f>
        <v>0</v>
      </c>
      <c r="N143" s="112">
        <f>'FLUJO DE CAJA'!N139</f>
        <v>0</v>
      </c>
      <c r="O143" s="112">
        <f>'FLUJO DE CAJA'!O139</f>
        <v>0</v>
      </c>
      <c r="P143" s="112">
        <f>'FLUJO DE CAJA'!P139</f>
        <v>0</v>
      </c>
      <c r="Q143" s="112">
        <f>'FLUJO DE CAJA'!Q139</f>
        <v>0</v>
      </c>
      <c r="R143" s="112">
        <f>'FLUJO DE CAJA'!R139</f>
        <v>0</v>
      </c>
      <c r="S143" s="112">
        <f>'FLUJO DE CAJA'!S139</f>
        <v>0</v>
      </c>
      <c r="T143" s="22"/>
      <c r="U143" s="22"/>
    </row>
    <row r="144" spans="2:21" ht="18.75" hidden="1" outlineLevel="2">
      <c r="B144" s="38"/>
      <c r="C144" s="111" t="s">
        <v>309</v>
      </c>
      <c r="D144" s="111"/>
      <c r="E144" s="112">
        <f>'FLUJO DE CAJA'!E140</f>
        <v>0</v>
      </c>
      <c r="F144" s="112">
        <f>'FLUJO DE CAJA'!F140</f>
        <v>0</v>
      </c>
      <c r="G144" s="112">
        <f>'FLUJO DE CAJA'!G140</f>
        <v>0</v>
      </c>
      <c r="H144" s="112">
        <f>'FLUJO DE CAJA'!H140</f>
        <v>0</v>
      </c>
      <c r="I144" s="112">
        <f>'FLUJO DE CAJA'!I140</f>
        <v>0</v>
      </c>
      <c r="J144" s="112">
        <f>'FLUJO DE CAJA'!J140</f>
        <v>0</v>
      </c>
      <c r="K144" s="112">
        <f>'FLUJO DE CAJA'!K140</f>
        <v>0</v>
      </c>
      <c r="L144" s="112">
        <f>'FLUJO DE CAJA'!L140</f>
        <v>0</v>
      </c>
      <c r="M144" s="112">
        <f>'FLUJO DE CAJA'!M140</f>
        <v>0</v>
      </c>
      <c r="N144" s="112">
        <f>'FLUJO DE CAJA'!N140</f>
        <v>0</v>
      </c>
      <c r="O144" s="112">
        <f>'FLUJO DE CAJA'!O140</f>
        <v>0</v>
      </c>
      <c r="P144" s="112">
        <f>'FLUJO DE CAJA'!P140</f>
        <v>0</v>
      </c>
      <c r="Q144" s="112">
        <f>'FLUJO DE CAJA'!Q140</f>
        <v>0</v>
      </c>
      <c r="R144" s="112">
        <f>'FLUJO DE CAJA'!R140</f>
        <v>0</v>
      </c>
      <c r="S144" s="112">
        <f>'FLUJO DE CAJA'!S140</f>
        <v>0</v>
      </c>
      <c r="T144" s="22"/>
      <c r="U144" s="22"/>
    </row>
    <row r="145" spans="2:21" ht="18.75" hidden="1" outlineLevel="2">
      <c r="B145" s="38"/>
      <c r="C145" s="111" t="s">
        <v>289</v>
      </c>
      <c r="D145" s="111"/>
      <c r="E145" s="112">
        <f>'FLUJO DE CAJA'!E141</f>
        <v>0</v>
      </c>
      <c r="F145" s="112">
        <f>'FLUJO DE CAJA'!F141</f>
        <v>7129080.4399999995</v>
      </c>
      <c r="G145" s="112">
        <f>'FLUJO DE CAJA'!G141</f>
        <v>7129080.4399999995</v>
      </c>
      <c r="H145" s="112">
        <f>'FLUJO DE CAJA'!H141</f>
        <v>7485534.4619999994</v>
      </c>
      <c r="I145" s="112">
        <f>'FLUJO DE CAJA'!I141</f>
        <v>7485534.4619999994</v>
      </c>
      <c r="J145" s="112">
        <f>'FLUJO DE CAJA'!J141</f>
        <v>7485534.4619999994</v>
      </c>
      <c r="K145" s="112">
        <f>'FLUJO DE CAJA'!K141</f>
        <v>7485534.4619999994</v>
      </c>
      <c r="L145" s="112">
        <f>'FLUJO DE CAJA'!L141</f>
        <v>7485534.4619999994</v>
      </c>
      <c r="M145" s="112">
        <f>'FLUJO DE CAJA'!M141</f>
        <v>7485534.4619999994</v>
      </c>
      <c r="N145" s="112">
        <f>'FLUJO DE CAJA'!N141</f>
        <v>7485534.4619999994</v>
      </c>
      <c r="O145" s="112">
        <f>'FLUJO DE CAJA'!O141</f>
        <v>7485534.4619999994</v>
      </c>
      <c r="P145" s="112">
        <f>'FLUJO DE CAJA'!P141</f>
        <v>7485534.4619999994</v>
      </c>
      <c r="Q145" s="112">
        <f>'FLUJO DE CAJA'!Q141</f>
        <v>7485534.4619999994</v>
      </c>
      <c r="R145" s="112">
        <f>'FLUJO DE CAJA'!R141</f>
        <v>7485534.4619999994</v>
      </c>
      <c r="S145" s="112">
        <f>'FLUJO DE CAJA'!S141</f>
        <v>7485534.4619999994</v>
      </c>
      <c r="T145" s="22"/>
      <c r="U145" s="22"/>
    </row>
    <row r="146" spans="2:21" ht="18.75" hidden="1" outlineLevel="2">
      <c r="B146" s="38"/>
      <c r="C146" s="111" t="s">
        <v>310</v>
      </c>
      <c r="D146" s="111"/>
      <c r="E146" s="112">
        <f>'FLUJO DE CAJA'!E142</f>
        <v>0</v>
      </c>
      <c r="F146" s="112">
        <f>'FLUJO DE CAJA'!F142</f>
        <v>45594236.347601958</v>
      </c>
      <c r="G146" s="112">
        <f>'FLUJO DE CAJA'!G142</f>
        <v>45594236.347601958</v>
      </c>
      <c r="H146" s="112">
        <f>'FLUJO DE CAJA'!H142</f>
        <v>47873948.164982058</v>
      </c>
      <c r="I146" s="112">
        <f>'FLUJO DE CAJA'!I142</f>
        <v>47873948.164982058</v>
      </c>
      <c r="J146" s="112">
        <f>'FLUJO DE CAJA'!J142</f>
        <v>59248773.162139855</v>
      </c>
      <c r="K146" s="112">
        <f>'FLUJO DE CAJA'!K142</f>
        <v>59248773.162139855</v>
      </c>
      <c r="L146" s="112">
        <f>'FLUJO DE CAJA'!L142</f>
        <v>59248773.162139855</v>
      </c>
      <c r="M146" s="112">
        <f>'FLUJO DE CAJA'!M142</f>
        <v>69783530.074179277</v>
      </c>
      <c r="N146" s="112">
        <f>'FLUJO DE CAJA'!N142</f>
        <v>69783530.074179277</v>
      </c>
      <c r="O146" s="112">
        <f>'FLUJO DE CAJA'!O142</f>
        <v>69783530.074179277</v>
      </c>
      <c r="P146" s="112">
        <f>'FLUJO DE CAJA'!P142</f>
        <v>69783530.074179277</v>
      </c>
      <c r="Q146" s="112">
        <f>'FLUJO DE CAJA'!Q142</f>
        <v>69783530.074179277</v>
      </c>
      <c r="R146" s="112">
        <f>'FLUJO DE CAJA'!R142</f>
        <v>69783530.074179277</v>
      </c>
      <c r="S146" s="112">
        <f>'FLUJO DE CAJA'!S142</f>
        <v>69783530.074179277</v>
      </c>
      <c r="T146" s="22"/>
      <c r="U146" s="22"/>
    </row>
    <row r="147" spans="2:21" ht="18.75" hidden="1" outlineLevel="2">
      <c r="B147" s="38"/>
      <c r="C147" s="111" t="s">
        <v>290</v>
      </c>
      <c r="D147" s="111"/>
      <c r="E147" s="112">
        <f>'FLUJO DE CAJA'!E143</f>
        <v>0</v>
      </c>
      <c r="F147" s="112">
        <f>'FLUJO DE CAJA'!F143</f>
        <v>19000000</v>
      </c>
      <c r="G147" s="112">
        <f>'FLUJO DE CAJA'!G143</f>
        <v>19000000</v>
      </c>
      <c r="H147" s="112">
        <f>'FLUJO DE CAJA'!H143</f>
        <v>19950000</v>
      </c>
      <c r="I147" s="112">
        <f>'FLUJO DE CAJA'!I143</f>
        <v>19950000</v>
      </c>
      <c r="J147" s="112">
        <f>'FLUJO DE CAJA'!J143</f>
        <v>19950000</v>
      </c>
      <c r="K147" s="112">
        <f>'FLUJO DE CAJA'!K143</f>
        <v>19950000</v>
      </c>
      <c r="L147" s="112">
        <f>'FLUJO DE CAJA'!L143</f>
        <v>19950000</v>
      </c>
      <c r="M147" s="112">
        <f>'FLUJO DE CAJA'!M143</f>
        <v>19950000</v>
      </c>
      <c r="N147" s="112">
        <f>'FLUJO DE CAJA'!N143</f>
        <v>19950000</v>
      </c>
      <c r="O147" s="112">
        <f>'FLUJO DE CAJA'!O143</f>
        <v>19950000</v>
      </c>
      <c r="P147" s="112">
        <f>'FLUJO DE CAJA'!P143</f>
        <v>19950000</v>
      </c>
      <c r="Q147" s="112">
        <f>'FLUJO DE CAJA'!Q143</f>
        <v>19950000</v>
      </c>
      <c r="R147" s="112">
        <f>'FLUJO DE CAJA'!R143</f>
        <v>19950000</v>
      </c>
      <c r="S147" s="112">
        <f>'FLUJO DE CAJA'!S143</f>
        <v>19950000</v>
      </c>
      <c r="T147" s="22"/>
      <c r="U147" s="22"/>
    </row>
    <row r="148" spans="2:21" ht="18.75" hidden="1" outlineLevel="2">
      <c r="B148" s="38"/>
      <c r="C148" s="111" t="s">
        <v>311</v>
      </c>
      <c r="D148" s="111"/>
      <c r="E148" s="112">
        <f>'FLUJO DE CAJA'!E144</f>
        <v>0</v>
      </c>
      <c r="F148" s="112">
        <f>'FLUJO DE CAJA'!F144</f>
        <v>0</v>
      </c>
      <c r="G148" s="112">
        <f>'FLUJO DE CAJA'!G144</f>
        <v>0</v>
      </c>
      <c r="H148" s="112">
        <f>'FLUJO DE CAJA'!H144</f>
        <v>3307500</v>
      </c>
      <c r="I148" s="112">
        <f>'FLUJO DE CAJA'!I144</f>
        <v>3307500</v>
      </c>
      <c r="J148" s="112">
        <f>'FLUJO DE CAJA'!J144</f>
        <v>3307500</v>
      </c>
      <c r="K148" s="112">
        <f>'FLUJO DE CAJA'!K144</f>
        <v>3307500</v>
      </c>
      <c r="L148" s="112">
        <f>'FLUJO DE CAJA'!L144</f>
        <v>3307500</v>
      </c>
      <c r="M148" s="112">
        <f>'FLUJO DE CAJA'!M144</f>
        <v>3307500</v>
      </c>
      <c r="N148" s="112">
        <f>'FLUJO DE CAJA'!N144</f>
        <v>3307500</v>
      </c>
      <c r="O148" s="112">
        <f>'FLUJO DE CAJA'!O144</f>
        <v>3307500</v>
      </c>
      <c r="P148" s="112">
        <f>'FLUJO DE CAJA'!P144</f>
        <v>3307500</v>
      </c>
      <c r="Q148" s="112">
        <f>'FLUJO DE CAJA'!Q144</f>
        <v>3307500</v>
      </c>
      <c r="R148" s="112">
        <f>'FLUJO DE CAJA'!R144</f>
        <v>3307500</v>
      </c>
      <c r="S148" s="112">
        <f>'FLUJO DE CAJA'!S144</f>
        <v>3307500</v>
      </c>
      <c r="T148" s="22"/>
      <c r="U148" s="22"/>
    </row>
    <row r="149" spans="2:21" ht="18.75" hidden="1" outlineLevel="2">
      <c r="B149" s="38"/>
      <c r="C149" s="111" t="s">
        <v>312</v>
      </c>
      <c r="D149" s="111"/>
      <c r="E149" s="112">
        <f>'FLUJO DE CAJA'!E145</f>
        <v>0</v>
      </c>
      <c r="F149" s="112">
        <f>'FLUJO DE CAJA'!F145</f>
        <v>0</v>
      </c>
      <c r="G149" s="112">
        <f>'FLUJO DE CAJA'!G145</f>
        <v>0</v>
      </c>
      <c r="H149" s="112">
        <f>'FLUJO DE CAJA'!H145</f>
        <v>0</v>
      </c>
      <c r="I149" s="112">
        <f>'FLUJO DE CAJA'!I145</f>
        <v>0</v>
      </c>
      <c r="J149" s="112">
        <f>'FLUJO DE CAJA'!J145</f>
        <v>0</v>
      </c>
      <c r="K149" s="112">
        <f>'FLUJO DE CAJA'!K145</f>
        <v>3307500</v>
      </c>
      <c r="L149" s="112">
        <f>'FLUJO DE CAJA'!L145</f>
        <v>3307500</v>
      </c>
      <c r="M149" s="112">
        <f>'FLUJO DE CAJA'!M145</f>
        <v>3307500</v>
      </c>
      <c r="N149" s="112">
        <f>'FLUJO DE CAJA'!N145</f>
        <v>3307500</v>
      </c>
      <c r="O149" s="112">
        <f>'FLUJO DE CAJA'!O145</f>
        <v>3307500</v>
      </c>
      <c r="P149" s="112">
        <f>'FLUJO DE CAJA'!P145</f>
        <v>3307500</v>
      </c>
      <c r="Q149" s="112">
        <f>'FLUJO DE CAJA'!Q145</f>
        <v>3307500</v>
      </c>
      <c r="R149" s="112">
        <f>'FLUJO DE CAJA'!R145</f>
        <v>3307500</v>
      </c>
      <c r="S149" s="112">
        <f>'FLUJO DE CAJA'!S145</f>
        <v>3307500</v>
      </c>
      <c r="T149" s="22"/>
      <c r="U149" s="22"/>
    </row>
    <row r="150" spans="2:21" ht="18.75" hidden="1" outlineLevel="2">
      <c r="B150" s="38"/>
      <c r="C150" s="111" t="s">
        <v>291</v>
      </c>
      <c r="D150" s="111"/>
      <c r="E150" s="112">
        <f>'FLUJO DE CAJA'!E146</f>
        <v>0</v>
      </c>
      <c r="F150" s="112">
        <f>'FLUJO DE CAJA'!F146</f>
        <v>4500000</v>
      </c>
      <c r="G150" s="112">
        <f>'FLUJO DE CAJA'!G146</f>
        <v>4500000</v>
      </c>
      <c r="H150" s="112">
        <f>'FLUJO DE CAJA'!H146</f>
        <v>4725000</v>
      </c>
      <c r="I150" s="112">
        <f>'FLUJO DE CAJA'!I146</f>
        <v>4725000</v>
      </c>
      <c r="J150" s="112">
        <f>'FLUJO DE CAJA'!J146</f>
        <v>4725000</v>
      </c>
      <c r="K150" s="112">
        <f>'FLUJO DE CAJA'!K146</f>
        <v>4725000</v>
      </c>
      <c r="L150" s="112">
        <f>'FLUJO DE CAJA'!L146</f>
        <v>4725000</v>
      </c>
      <c r="M150" s="112">
        <f>'FLUJO DE CAJA'!M146</f>
        <v>4725000</v>
      </c>
      <c r="N150" s="112">
        <f>'FLUJO DE CAJA'!N146</f>
        <v>4725000</v>
      </c>
      <c r="O150" s="112">
        <f>'FLUJO DE CAJA'!O146</f>
        <v>4725000</v>
      </c>
      <c r="P150" s="112">
        <f>'FLUJO DE CAJA'!P146</f>
        <v>4725000</v>
      </c>
      <c r="Q150" s="112">
        <f>'FLUJO DE CAJA'!Q146</f>
        <v>4725000</v>
      </c>
      <c r="R150" s="112">
        <f>'FLUJO DE CAJA'!R146</f>
        <v>4725000</v>
      </c>
      <c r="S150" s="112">
        <f>'FLUJO DE CAJA'!S146</f>
        <v>4725000</v>
      </c>
      <c r="T150" s="22"/>
      <c r="U150" s="22"/>
    </row>
    <row r="151" spans="2:21" ht="18.75" hidden="1" outlineLevel="2">
      <c r="B151" s="38"/>
      <c r="C151" s="111" t="s">
        <v>292</v>
      </c>
      <c r="D151" s="111"/>
      <c r="E151" s="112">
        <f>'FLUJO DE CAJA'!E147</f>
        <v>0</v>
      </c>
      <c r="F151" s="112">
        <f>'FLUJO DE CAJA'!F147</f>
        <v>0</v>
      </c>
      <c r="G151" s="112">
        <f>'FLUJO DE CAJA'!G147</f>
        <v>0</v>
      </c>
      <c r="H151" s="112">
        <f>'FLUJO DE CAJA'!H147</f>
        <v>0</v>
      </c>
      <c r="I151" s="112">
        <f>'FLUJO DE CAJA'!I147</f>
        <v>0</v>
      </c>
      <c r="J151" s="112">
        <f>'FLUJO DE CAJA'!J147</f>
        <v>0</v>
      </c>
      <c r="K151" s="112">
        <f>'FLUJO DE CAJA'!K147</f>
        <v>0</v>
      </c>
      <c r="L151" s="112">
        <f>'FLUJO DE CAJA'!L147</f>
        <v>0</v>
      </c>
      <c r="M151" s="112">
        <f>'FLUJO DE CAJA'!M147</f>
        <v>0</v>
      </c>
      <c r="N151" s="112">
        <f>'FLUJO DE CAJA'!N147</f>
        <v>0</v>
      </c>
      <c r="O151" s="112">
        <f>'FLUJO DE CAJA'!O147</f>
        <v>0</v>
      </c>
      <c r="P151" s="112">
        <f>'FLUJO DE CAJA'!P147</f>
        <v>0</v>
      </c>
      <c r="Q151" s="112">
        <f>'FLUJO DE CAJA'!Q147</f>
        <v>0</v>
      </c>
      <c r="R151" s="112">
        <f>'FLUJO DE CAJA'!R147</f>
        <v>0</v>
      </c>
      <c r="S151" s="112">
        <f>'FLUJO DE CAJA'!S147</f>
        <v>0</v>
      </c>
      <c r="T151" s="22"/>
      <c r="U151" s="22"/>
    </row>
    <row r="152" spans="2:21" ht="18.75" hidden="1" outlineLevel="2">
      <c r="B152" s="38"/>
      <c r="C152" s="111" t="s">
        <v>293</v>
      </c>
      <c r="D152" s="111"/>
      <c r="E152" s="112">
        <f>'FLUJO DE CAJA'!E148</f>
        <v>0</v>
      </c>
      <c r="F152" s="112">
        <f>'FLUJO DE CAJA'!F148</f>
        <v>0</v>
      </c>
      <c r="G152" s="112">
        <f>'FLUJO DE CAJA'!G148</f>
        <v>0</v>
      </c>
      <c r="H152" s="112">
        <f>'FLUJO DE CAJA'!H148</f>
        <v>0</v>
      </c>
      <c r="I152" s="112">
        <f>'FLUJO DE CAJA'!I148</f>
        <v>0</v>
      </c>
      <c r="J152" s="112">
        <f>'FLUJO DE CAJA'!J148</f>
        <v>48981360</v>
      </c>
      <c r="K152" s="112">
        <f>'FLUJO DE CAJA'!K148</f>
        <v>0</v>
      </c>
      <c r="L152" s="112">
        <f>'FLUJO DE CAJA'!L148</f>
        <v>155107643</v>
      </c>
      <c r="M152" s="112">
        <f>'FLUJO DE CAJA'!M148</f>
        <v>0</v>
      </c>
      <c r="N152" s="112">
        <f>'FLUJO DE CAJA'!N148</f>
        <v>0</v>
      </c>
      <c r="O152" s="112">
        <f>'FLUJO DE CAJA'!O148</f>
        <v>0</v>
      </c>
      <c r="P152" s="112">
        <f>'FLUJO DE CAJA'!P148</f>
        <v>0</v>
      </c>
      <c r="Q152" s="112">
        <f>'FLUJO DE CAJA'!Q148</f>
        <v>0</v>
      </c>
      <c r="R152" s="112">
        <f>'FLUJO DE CAJA'!R148</f>
        <v>0</v>
      </c>
      <c r="S152" s="112">
        <f>'FLUJO DE CAJA'!S148</f>
        <v>0</v>
      </c>
      <c r="T152" s="22"/>
      <c r="U152" s="22"/>
    </row>
    <row r="153" spans="2:21" ht="18.75" hidden="1" outlineLevel="2">
      <c r="B153" s="38"/>
      <c r="C153" s="111" t="s">
        <v>295</v>
      </c>
      <c r="D153" s="111"/>
      <c r="E153" s="112">
        <f>'FLUJO DE CAJA'!E149</f>
        <v>0</v>
      </c>
      <c r="F153" s="112">
        <f>'FLUJO DE CAJA'!F149</f>
        <v>0</v>
      </c>
      <c r="G153" s="112">
        <f>'FLUJO DE CAJA'!G149</f>
        <v>0</v>
      </c>
      <c r="H153" s="112">
        <f>'FLUJO DE CAJA'!H149</f>
        <v>0</v>
      </c>
      <c r="I153" s="112">
        <f>'FLUJO DE CAJA'!I149</f>
        <v>0</v>
      </c>
      <c r="J153" s="112">
        <f>'FLUJO DE CAJA'!J149</f>
        <v>0</v>
      </c>
      <c r="K153" s="112">
        <f>'FLUJO DE CAJA'!K149</f>
        <v>0</v>
      </c>
      <c r="L153" s="112">
        <f>'FLUJO DE CAJA'!L149</f>
        <v>0</v>
      </c>
      <c r="M153" s="112">
        <f>'FLUJO DE CAJA'!M149</f>
        <v>0</v>
      </c>
      <c r="N153" s="112">
        <f>'FLUJO DE CAJA'!N149</f>
        <v>0</v>
      </c>
      <c r="O153" s="112">
        <f>'FLUJO DE CAJA'!O149</f>
        <v>0</v>
      </c>
      <c r="P153" s="112">
        <f>'FLUJO DE CAJA'!P149</f>
        <v>0</v>
      </c>
      <c r="Q153" s="112">
        <f>'FLUJO DE CAJA'!Q149</f>
        <v>0</v>
      </c>
      <c r="R153" s="112">
        <f>'FLUJO DE CAJA'!R149</f>
        <v>0</v>
      </c>
      <c r="S153" s="112">
        <f>'FLUJO DE CAJA'!S149</f>
        <v>0</v>
      </c>
      <c r="T153" s="22"/>
      <c r="U153" s="22"/>
    </row>
    <row r="154" spans="2:21" ht="18.75" hidden="1" outlineLevel="2">
      <c r="B154" s="38"/>
      <c r="C154" s="111" t="s">
        <v>313</v>
      </c>
      <c r="D154" s="111"/>
      <c r="E154" s="112">
        <f>'FLUJO DE CAJA'!E150</f>
        <v>0</v>
      </c>
      <c r="F154" s="112">
        <f>'FLUJO DE CAJA'!F150</f>
        <v>0</v>
      </c>
      <c r="G154" s="112">
        <f>'FLUJO DE CAJA'!G150</f>
        <v>0</v>
      </c>
      <c r="H154" s="112">
        <f>'FLUJO DE CAJA'!H150</f>
        <v>0</v>
      </c>
      <c r="I154" s="112">
        <f>'FLUJO DE CAJA'!I150</f>
        <v>0</v>
      </c>
      <c r="J154" s="112">
        <f>'FLUJO DE CAJA'!J150</f>
        <v>0</v>
      </c>
      <c r="K154" s="112">
        <f>'FLUJO DE CAJA'!K150</f>
        <v>0</v>
      </c>
      <c r="L154" s="112">
        <f>'FLUJO DE CAJA'!L150</f>
        <v>0</v>
      </c>
      <c r="M154" s="112">
        <f>'FLUJO DE CAJA'!M150</f>
        <v>0</v>
      </c>
      <c r="N154" s="112">
        <f>'FLUJO DE CAJA'!N150</f>
        <v>0</v>
      </c>
      <c r="O154" s="112">
        <f>'FLUJO DE CAJA'!O150</f>
        <v>0</v>
      </c>
      <c r="P154" s="112">
        <f>'FLUJO DE CAJA'!P150</f>
        <v>0</v>
      </c>
      <c r="Q154" s="112">
        <f>'FLUJO DE CAJA'!Q150</f>
        <v>0</v>
      </c>
      <c r="R154" s="112">
        <f>'FLUJO DE CAJA'!R150</f>
        <v>0</v>
      </c>
      <c r="S154" s="112">
        <f>'FLUJO DE CAJA'!S150</f>
        <v>0</v>
      </c>
      <c r="T154" s="22"/>
      <c r="U154" s="22"/>
    </row>
    <row r="155" spans="2:21" ht="18.75" hidden="1" outlineLevel="2">
      <c r="B155" s="38"/>
      <c r="C155" s="111" t="s">
        <v>314</v>
      </c>
      <c r="D155" s="111"/>
      <c r="E155" s="112">
        <f>'FLUJO DE CAJA'!E151</f>
        <v>0</v>
      </c>
      <c r="F155" s="112">
        <f>'FLUJO DE CAJA'!F151</f>
        <v>8004143.8399999999</v>
      </c>
      <c r="G155" s="112">
        <f>'FLUJO DE CAJA'!G151</f>
        <v>8004143.8399999999</v>
      </c>
      <c r="H155" s="112">
        <f>'FLUJO DE CAJA'!H151</f>
        <v>8404351.0319999997</v>
      </c>
      <c r="I155" s="112">
        <f>'FLUJO DE CAJA'!I151</f>
        <v>8404351.0319999997</v>
      </c>
      <c r="J155" s="112">
        <f>'FLUJO DE CAJA'!J151</f>
        <v>8404351.0319999997</v>
      </c>
      <c r="K155" s="112">
        <f>'FLUJO DE CAJA'!K151</f>
        <v>8404351.0319999997</v>
      </c>
      <c r="L155" s="112">
        <f>'FLUJO DE CAJA'!L151</f>
        <v>8404351.0319999997</v>
      </c>
      <c r="M155" s="112">
        <f>'FLUJO DE CAJA'!M151</f>
        <v>8404351.0319999997</v>
      </c>
      <c r="N155" s="112">
        <f>'FLUJO DE CAJA'!N151</f>
        <v>8404351.0319999997</v>
      </c>
      <c r="O155" s="112">
        <f>'FLUJO DE CAJA'!O151</f>
        <v>8404351.0319999997</v>
      </c>
      <c r="P155" s="112">
        <f>'FLUJO DE CAJA'!P151</f>
        <v>8404351.0319999997</v>
      </c>
      <c r="Q155" s="112">
        <f>'FLUJO DE CAJA'!Q151</f>
        <v>8404351.0319999997</v>
      </c>
      <c r="R155" s="112">
        <f>'FLUJO DE CAJA'!R151</f>
        <v>8404351.0319999997</v>
      </c>
      <c r="S155" s="112">
        <f>'FLUJO DE CAJA'!S151</f>
        <v>8404351.0319999997</v>
      </c>
      <c r="T155" s="22"/>
      <c r="U155" s="22"/>
    </row>
    <row r="156" spans="2:21" ht="18.75" hidden="1" outlineLevel="2">
      <c r="B156" s="38"/>
      <c r="C156" s="111" t="s">
        <v>315</v>
      </c>
      <c r="D156" s="111"/>
      <c r="E156" s="112">
        <f>'FLUJO DE CAJA'!E152</f>
        <v>200000</v>
      </c>
      <c r="F156" s="112">
        <f>'FLUJO DE CAJA'!F152</f>
        <v>500000</v>
      </c>
      <c r="G156" s="112">
        <f>'FLUJO DE CAJA'!G152</f>
        <v>0</v>
      </c>
      <c r="H156" s="112">
        <f>'FLUJO DE CAJA'!H152</f>
        <v>0</v>
      </c>
      <c r="I156" s="112">
        <f>'FLUJO DE CAJA'!I152</f>
        <v>0</v>
      </c>
      <c r="J156" s="112">
        <f>'FLUJO DE CAJA'!J152</f>
        <v>0</v>
      </c>
      <c r="K156" s="112">
        <f>'FLUJO DE CAJA'!K152</f>
        <v>0</v>
      </c>
      <c r="L156" s="112">
        <f>'FLUJO DE CAJA'!L152</f>
        <v>0</v>
      </c>
      <c r="M156" s="112">
        <f>'FLUJO DE CAJA'!M152</f>
        <v>0</v>
      </c>
      <c r="N156" s="112">
        <f>'FLUJO DE CAJA'!N152</f>
        <v>0</v>
      </c>
      <c r="O156" s="112">
        <f>'FLUJO DE CAJA'!O152</f>
        <v>0</v>
      </c>
      <c r="P156" s="112">
        <f>'FLUJO DE CAJA'!P152</f>
        <v>0</v>
      </c>
      <c r="Q156" s="112">
        <f>'FLUJO DE CAJA'!Q152</f>
        <v>0</v>
      </c>
      <c r="R156" s="112">
        <f>'FLUJO DE CAJA'!R152</f>
        <v>525000</v>
      </c>
      <c r="S156" s="112">
        <f>'FLUJO DE CAJA'!S152</f>
        <v>0</v>
      </c>
      <c r="T156" s="22"/>
      <c r="U156" s="22"/>
    </row>
    <row r="157" spans="2:21" ht="18.75" hidden="1" outlineLevel="2">
      <c r="B157" s="38"/>
      <c r="C157" s="111" t="s">
        <v>316</v>
      </c>
      <c r="D157" s="111"/>
      <c r="E157" s="112">
        <f>'FLUJO DE CAJA'!E153</f>
        <v>0</v>
      </c>
      <c r="F157" s="112">
        <f>'FLUJO DE CAJA'!F153</f>
        <v>0</v>
      </c>
      <c r="G157" s="112">
        <f>'FLUJO DE CAJA'!G153</f>
        <v>0</v>
      </c>
      <c r="H157" s="112">
        <f>'FLUJO DE CAJA'!H153</f>
        <v>52500000</v>
      </c>
      <c r="I157" s="112">
        <f>'FLUJO DE CAJA'!I153</f>
        <v>52500000</v>
      </c>
      <c r="J157" s="112">
        <f>'FLUJO DE CAJA'!J153</f>
        <v>52500000</v>
      </c>
      <c r="K157" s="112">
        <f>'FLUJO DE CAJA'!K153</f>
        <v>52500000</v>
      </c>
      <c r="L157" s="112">
        <f>'FLUJO DE CAJA'!L153</f>
        <v>52500000</v>
      </c>
      <c r="M157" s="112">
        <f>'FLUJO DE CAJA'!M153</f>
        <v>52500000</v>
      </c>
      <c r="N157" s="112">
        <f>'FLUJO DE CAJA'!N153</f>
        <v>52500000</v>
      </c>
      <c r="O157" s="112">
        <f>'FLUJO DE CAJA'!O153</f>
        <v>52500000</v>
      </c>
      <c r="P157" s="112">
        <f>'FLUJO DE CAJA'!P153</f>
        <v>52500000</v>
      </c>
      <c r="Q157" s="112">
        <f>'FLUJO DE CAJA'!Q153</f>
        <v>52500000</v>
      </c>
      <c r="R157" s="112">
        <f>'FLUJO DE CAJA'!R153</f>
        <v>52500000</v>
      </c>
      <c r="S157" s="112">
        <f>'FLUJO DE CAJA'!S153</f>
        <v>52500000</v>
      </c>
      <c r="T157" s="22"/>
      <c r="U157" s="22"/>
    </row>
    <row r="158" spans="2:21" ht="18.75" hidden="1" outlineLevel="2">
      <c r="B158" s="38"/>
      <c r="C158" s="111" t="s">
        <v>317</v>
      </c>
      <c r="D158" s="111"/>
      <c r="E158" s="112">
        <f>'FLUJO DE CAJA'!E154</f>
        <v>0</v>
      </c>
      <c r="F158" s="112">
        <f>'FLUJO DE CAJA'!F154</f>
        <v>200000</v>
      </c>
      <c r="G158" s="112">
        <f>'FLUJO DE CAJA'!G154</f>
        <v>200000</v>
      </c>
      <c r="H158" s="112">
        <f>'FLUJO DE CAJA'!H154</f>
        <v>210000</v>
      </c>
      <c r="I158" s="112">
        <f>'FLUJO DE CAJA'!I154</f>
        <v>210000</v>
      </c>
      <c r="J158" s="112">
        <f>'FLUJO DE CAJA'!J154</f>
        <v>210000</v>
      </c>
      <c r="K158" s="112">
        <f>'FLUJO DE CAJA'!K154</f>
        <v>210000</v>
      </c>
      <c r="L158" s="112">
        <f>'FLUJO DE CAJA'!L154</f>
        <v>210000</v>
      </c>
      <c r="M158" s="112">
        <f>'FLUJO DE CAJA'!M154</f>
        <v>210000</v>
      </c>
      <c r="N158" s="112">
        <f>'FLUJO DE CAJA'!N154</f>
        <v>210000</v>
      </c>
      <c r="O158" s="112">
        <f>'FLUJO DE CAJA'!O154</f>
        <v>210000</v>
      </c>
      <c r="P158" s="112">
        <f>'FLUJO DE CAJA'!P154</f>
        <v>210000</v>
      </c>
      <c r="Q158" s="112">
        <f>'FLUJO DE CAJA'!Q154</f>
        <v>210000</v>
      </c>
      <c r="R158" s="112">
        <f>'FLUJO DE CAJA'!R154</f>
        <v>210000</v>
      </c>
      <c r="S158" s="112">
        <f>'FLUJO DE CAJA'!S154</f>
        <v>210000</v>
      </c>
      <c r="T158" s="22"/>
      <c r="U158" s="22"/>
    </row>
    <row r="159" spans="2:21" ht="18.75" hidden="1" outlineLevel="2">
      <c r="B159" s="38"/>
      <c r="C159" s="111" t="s">
        <v>318</v>
      </c>
      <c r="D159" s="111"/>
      <c r="E159" s="112">
        <f>'FLUJO DE CAJA'!E155</f>
        <v>0</v>
      </c>
      <c r="F159" s="112">
        <f>'FLUJO DE CAJA'!F155</f>
        <v>2000000</v>
      </c>
      <c r="G159" s="112">
        <f>'FLUJO DE CAJA'!G155</f>
        <v>2000000</v>
      </c>
      <c r="H159" s="112">
        <f>'FLUJO DE CAJA'!H155</f>
        <v>2100000</v>
      </c>
      <c r="I159" s="112">
        <f>'FLUJO DE CAJA'!I155</f>
        <v>2100000</v>
      </c>
      <c r="J159" s="112">
        <f>'FLUJO DE CAJA'!J155</f>
        <v>2100000</v>
      </c>
      <c r="K159" s="112">
        <f>'FLUJO DE CAJA'!K155</f>
        <v>2100000</v>
      </c>
      <c r="L159" s="112">
        <f>'FLUJO DE CAJA'!L155</f>
        <v>2100000</v>
      </c>
      <c r="M159" s="112">
        <f>'FLUJO DE CAJA'!M155</f>
        <v>2100000</v>
      </c>
      <c r="N159" s="112">
        <f>'FLUJO DE CAJA'!N155</f>
        <v>2100000</v>
      </c>
      <c r="O159" s="112">
        <f>'FLUJO DE CAJA'!O155</f>
        <v>2100000</v>
      </c>
      <c r="P159" s="112">
        <f>'FLUJO DE CAJA'!P155</f>
        <v>2100000</v>
      </c>
      <c r="Q159" s="112">
        <f>'FLUJO DE CAJA'!Q155</f>
        <v>2100000</v>
      </c>
      <c r="R159" s="112">
        <f>'FLUJO DE CAJA'!R155</f>
        <v>2100000</v>
      </c>
      <c r="S159" s="112">
        <f>'FLUJO DE CAJA'!S155</f>
        <v>2100000</v>
      </c>
      <c r="T159" s="22"/>
      <c r="U159" s="22"/>
    </row>
    <row r="160" spans="2:21" ht="18.75" hidden="1" outlineLevel="2">
      <c r="B160" s="38"/>
      <c r="C160" s="111" t="s">
        <v>319</v>
      </c>
      <c r="D160" s="111"/>
      <c r="E160" s="112">
        <f>'FLUJO DE CAJA'!E156</f>
        <v>0</v>
      </c>
      <c r="F160" s="112">
        <f>'FLUJO DE CAJA'!F156</f>
        <v>30000000</v>
      </c>
      <c r="G160" s="112">
        <f>'FLUJO DE CAJA'!G156</f>
        <v>30000000</v>
      </c>
      <c r="H160" s="112">
        <f>'FLUJO DE CAJA'!H156</f>
        <v>31500000</v>
      </c>
      <c r="I160" s="112">
        <f>'FLUJO DE CAJA'!I156</f>
        <v>31500000</v>
      </c>
      <c r="J160" s="112">
        <f>'FLUJO DE CAJA'!J156</f>
        <v>31500000</v>
      </c>
      <c r="K160" s="112">
        <f>'FLUJO DE CAJA'!K156</f>
        <v>31500000</v>
      </c>
      <c r="L160" s="112">
        <f>'FLUJO DE CAJA'!L156</f>
        <v>31500000</v>
      </c>
      <c r="M160" s="112">
        <f>'FLUJO DE CAJA'!M156</f>
        <v>31500000</v>
      </c>
      <c r="N160" s="112">
        <f>'FLUJO DE CAJA'!N156</f>
        <v>31500000</v>
      </c>
      <c r="O160" s="112">
        <f>'FLUJO DE CAJA'!O156</f>
        <v>31500000</v>
      </c>
      <c r="P160" s="112">
        <f>'FLUJO DE CAJA'!P156</f>
        <v>31500000</v>
      </c>
      <c r="Q160" s="112">
        <f>'FLUJO DE CAJA'!Q156</f>
        <v>31500000</v>
      </c>
      <c r="R160" s="112">
        <f>'FLUJO DE CAJA'!R156</f>
        <v>31500000</v>
      </c>
      <c r="S160" s="112">
        <f>'FLUJO DE CAJA'!S156</f>
        <v>31500000</v>
      </c>
      <c r="T160" s="22"/>
      <c r="U160" s="22"/>
    </row>
    <row r="161" spans="2:21" ht="18.75" hidden="1" outlineLevel="2">
      <c r="B161" s="38"/>
      <c r="C161" s="111" t="s">
        <v>294</v>
      </c>
      <c r="D161" s="111"/>
      <c r="E161" s="112">
        <f>'FLUJO DE CAJA'!E157</f>
        <v>0</v>
      </c>
      <c r="F161" s="112">
        <f>'FLUJO DE CAJA'!F157</f>
        <v>0</v>
      </c>
      <c r="G161" s="112">
        <f>'FLUJO DE CAJA'!G157</f>
        <v>0</v>
      </c>
      <c r="H161" s="112">
        <f>'FLUJO DE CAJA'!H157</f>
        <v>0</v>
      </c>
      <c r="I161" s="112">
        <f>'FLUJO DE CAJA'!I157</f>
        <v>0</v>
      </c>
      <c r="J161" s="112">
        <f>'FLUJO DE CAJA'!J157</f>
        <v>0</v>
      </c>
      <c r="K161" s="112">
        <f>'FLUJO DE CAJA'!K157</f>
        <v>0</v>
      </c>
      <c r="L161" s="112">
        <f>'FLUJO DE CAJA'!L157</f>
        <v>0</v>
      </c>
      <c r="M161" s="112">
        <f>'FLUJO DE CAJA'!M157</f>
        <v>0</v>
      </c>
      <c r="N161" s="112">
        <f>'FLUJO DE CAJA'!N157</f>
        <v>0</v>
      </c>
      <c r="O161" s="112">
        <f>'FLUJO DE CAJA'!O157</f>
        <v>0</v>
      </c>
      <c r="P161" s="112">
        <f>'FLUJO DE CAJA'!P157</f>
        <v>0</v>
      </c>
      <c r="Q161" s="112">
        <f>'FLUJO DE CAJA'!Q157</f>
        <v>0</v>
      </c>
      <c r="R161" s="112">
        <f>'FLUJO DE CAJA'!R157</f>
        <v>0</v>
      </c>
      <c r="S161" s="112">
        <f>'FLUJO DE CAJA'!S157</f>
        <v>0</v>
      </c>
      <c r="T161" s="22"/>
      <c r="U161" s="22"/>
    </row>
    <row r="162" spans="2:21" ht="18.75" hidden="1" outlineLevel="2">
      <c r="B162" s="38"/>
      <c r="C162" s="111" t="s">
        <v>320</v>
      </c>
      <c r="D162" s="111"/>
      <c r="E162" s="112">
        <f>'FLUJO DE CAJA'!E158</f>
        <v>0</v>
      </c>
      <c r="F162" s="112">
        <f>'FLUJO DE CAJA'!F158</f>
        <v>0</v>
      </c>
      <c r="G162" s="112">
        <f>'FLUJO DE CAJA'!G158</f>
        <v>0</v>
      </c>
      <c r="H162" s="112">
        <f>'FLUJO DE CAJA'!H158</f>
        <v>0</v>
      </c>
      <c r="I162" s="112">
        <f>'FLUJO DE CAJA'!I158</f>
        <v>0</v>
      </c>
      <c r="J162" s="112">
        <f>'FLUJO DE CAJA'!J158</f>
        <v>0</v>
      </c>
      <c r="K162" s="112">
        <f>'FLUJO DE CAJA'!K158</f>
        <v>0</v>
      </c>
      <c r="L162" s="112">
        <f>'FLUJO DE CAJA'!L158</f>
        <v>0</v>
      </c>
      <c r="M162" s="112">
        <f>'FLUJO DE CAJA'!M158</f>
        <v>0</v>
      </c>
      <c r="N162" s="112">
        <f>'FLUJO DE CAJA'!N158</f>
        <v>0</v>
      </c>
      <c r="O162" s="112">
        <f>'FLUJO DE CAJA'!O158</f>
        <v>0</v>
      </c>
      <c r="P162" s="112">
        <f>'FLUJO DE CAJA'!P158</f>
        <v>0</v>
      </c>
      <c r="Q162" s="112">
        <f>'FLUJO DE CAJA'!Q158</f>
        <v>0</v>
      </c>
      <c r="R162" s="112">
        <f>'FLUJO DE CAJA'!R158</f>
        <v>0</v>
      </c>
      <c r="S162" s="112">
        <f>'FLUJO DE CAJA'!S158</f>
        <v>0</v>
      </c>
      <c r="T162" s="22"/>
      <c r="U162" s="22"/>
    </row>
    <row r="163" spans="2:21" ht="18.75" hidden="1" outlineLevel="2">
      <c r="B163" s="38"/>
      <c r="C163" s="111" t="s">
        <v>296</v>
      </c>
      <c r="D163" s="111"/>
      <c r="E163" s="112">
        <f>'FLUJO DE CAJA'!E159</f>
        <v>0</v>
      </c>
      <c r="F163" s="112">
        <f>'FLUJO DE CAJA'!F159</f>
        <v>9280000</v>
      </c>
      <c r="G163" s="112">
        <f>'FLUJO DE CAJA'!G159</f>
        <v>9280000</v>
      </c>
      <c r="H163" s="112">
        <f>'FLUJO DE CAJA'!H159</f>
        <v>9744000</v>
      </c>
      <c r="I163" s="112">
        <f>'FLUJO DE CAJA'!I159</f>
        <v>9744000</v>
      </c>
      <c r="J163" s="112">
        <f>'FLUJO DE CAJA'!J159</f>
        <v>9744000</v>
      </c>
      <c r="K163" s="112">
        <f>'FLUJO DE CAJA'!K159</f>
        <v>9744000</v>
      </c>
      <c r="L163" s="112">
        <f>'FLUJO DE CAJA'!L159</f>
        <v>9744000</v>
      </c>
      <c r="M163" s="112">
        <f>'FLUJO DE CAJA'!M159</f>
        <v>9744000</v>
      </c>
      <c r="N163" s="112">
        <f>'FLUJO DE CAJA'!N159</f>
        <v>9744000</v>
      </c>
      <c r="O163" s="112">
        <f>'FLUJO DE CAJA'!O159</f>
        <v>9744000</v>
      </c>
      <c r="P163" s="112">
        <f>'FLUJO DE CAJA'!P159</f>
        <v>9744000</v>
      </c>
      <c r="Q163" s="112">
        <f>'FLUJO DE CAJA'!Q159</f>
        <v>9744000</v>
      </c>
      <c r="R163" s="112">
        <f>'FLUJO DE CAJA'!R159</f>
        <v>9744000</v>
      </c>
      <c r="S163" s="112">
        <f>'FLUJO DE CAJA'!S159</f>
        <v>9744000</v>
      </c>
      <c r="T163" s="22"/>
      <c r="U163" s="22"/>
    </row>
    <row r="164" spans="2:21" ht="18.75" hidden="1" outlineLevel="2">
      <c r="B164" s="38"/>
      <c r="C164" s="111" t="s">
        <v>321</v>
      </c>
      <c r="D164" s="111"/>
      <c r="E164" s="112">
        <f>'FLUJO DE CAJA'!E160</f>
        <v>0</v>
      </c>
      <c r="F164" s="112">
        <f>'FLUJO DE CAJA'!F160</f>
        <v>11000000</v>
      </c>
      <c r="G164" s="112">
        <f>'FLUJO DE CAJA'!G160</f>
        <v>5000000</v>
      </c>
      <c r="H164" s="112">
        <f>'FLUJO DE CAJA'!H160</f>
        <v>5250000</v>
      </c>
      <c r="I164" s="112">
        <f>'FLUJO DE CAJA'!I160</f>
        <v>7350000</v>
      </c>
      <c r="J164" s="112">
        <f>'FLUJO DE CAJA'!J160</f>
        <v>7350000</v>
      </c>
      <c r="K164" s="112">
        <f>'FLUJO DE CAJA'!K160</f>
        <v>7350000</v>
      </c>
      <c r="L164" s="112">
        <f>'FLUJO DE CAJA'!L160</f>
        <v>7350000</v>
      </c>
      <c r="M164" s="112">
        <f>'FLUJO DE CAJA'!M160</f>
        <v>8400000</v>
      </c>
      <c r="N164" s="112">
        <f>'FLUJO DE CAJA'!N160</f>
        <v>8400000</v>
      </c>
      <c r="O164" s="112">
        <f>'FLUJO DE CAJA'!O160</f>
        <v>8400000</v>
      </c>
      <c r="P164" s="112">
        <f>'FLUJO DE CAJA'!P160</f>
        <v>8400000</v>
      </c>
      <c r="Q164" s="112">
        <f>'FLUJO DE CAJA'!Q160</f>
        <v>8400000</v>
      </c>
      <c r="R164" s="112">
        <f>'FLUJO DE CAJA'!R160</f>
        <v>8400000</v>
      </c>
      <c r="S164" s="112">
        <f>'FLUJO DE CAJA'!S160</f>
        <v>8400000</v>
      </c>
      <c r="T164" s="22"/>
      <c r="U164" s="22"/>
    </row>
    <row r="165" spans="2:21" ht="18.75" hidden="1" outlineLevel="2">
      <c r="B165" s="38"/>
      <c r="C165" s="111" t="s">
        <v>44</v>
      </c>
      <c r="D165" s="111"/>
      <c r="E165" s="112">
        <f>'FLUJO DE CAJA'!E161</f>
        <v>4000000</v>
      </c>
      <c r="F165" s="112">
        <f>'FLUJO DE CAJA'!F161</f>
        <v>4000000</v>
      </c>
      <c r="G165" s="112">
        <f>'FLUJO DE CAJA'!G161</f>
        <v>4000000</v>
      </c>
      <c r="H165" s="112">
        <f>'FLUJO DE CAJA'!H161</f>
        <v>4000000</v>
      </c>
      <c r="I165" s="112">
        <f>'FLUJO DE CAJA'!I161</f>
        <v>4000000</v>
      </c>
      <c r="J165" s="112">
        <f>'FLUJO DE CAJA'!J161</f>
        <v>4000000</v>
      </c>
      <c r="K165" s="112">
        <f>'FLUJO DE CAJA'!K161</f>
        <v>4000000</v>
      </c>
      <c r="L165" s="112">
        <f>'FLUJO DE CAJA'!L161</f>
        <v>4000000</v>
      </c>
      <c r="M165" s="112">
        <f>'FLUJO DE CAJA'!M161</f>
        <v>4000000</v>
      </c>
      <c r="N165" s="112">
        <f>'FLUJO DE CAJA'!N161</f>
        <v>4000000</v>
      </c>
      <c r="O165" s="112">
        <f>'FLUJO DE CAJA'!O161</f>
        <v>4000000</v>
      </c>
      <c r="P165" s="112">
        <f>'FLUJO DE CAJA'!P161</f>
        <v>4000000</v>
      </c>
      <c r="Q165" s="112">
        <f>'FLUJO DE CAJA'!Q161</f>
        <v>4000000</v>
      </c>
      <c r="R165" s="112">
        <f>'FLUJO DE CAJA'!R161</f>
        <v>4000000</v>
      </c>
      <c r="S165" s="112">
        <f>'FLUJO DE CAJA'!S161</f>
        <v>4000000</v>
      </c>
      <c r="T165" s="22"/>
      <c r="U165" s="22"/>
    </row>
    <row r="166" spans="2:21" ht="18.75" hidden="1" outlineLevel="2">
      <c r="B166" s="38"/>
      <c r="C166" s="111" t="s">
        <v>110</v>
      </c>
      <c r="D166" s="111"/>
      <c r="E166" s="112">
        <f>'FLUJO DE CAJA'!E162</f>
        <v>1500000</v>
      </c>
      <c r="F166" s="112">
        <f>'FLUJO DE CAJA'!F162</f>
        <v>0</v>
      </c>
      <c r="G166" s="112">
        <f>'FLUJO DE CAJA'!G162</f>
        <v>0</v>
      </c>
      <c r="H166" s="112">
        <f>'FLUJO DE CAJA'!H162</f>
        <v>0</v>
      </c>
      <c r="I166" s="112">
        <f>'FLUJO DE CAJA'!I162</f>
        <v>0</v>
      </c>
      <c r="J166" s="112">
        <f>'FLUJO DE CAJA'!J162</f>
        <v>0</v>
      </c>
      <c r="K166" s="112">
        <f>'FLUJO DE CAJA'!K162</f>
        <v>1500000</v>
      </c>
      <c r="L166" s="112">
        <f>'FLUJO DE CAJA'!L162</f>
        <v>0</v>
      </c>
      <c r="M166" s="112">
        <f>'FLUJO DE CAJA'!M162</f>
        <v>0</v>
      </c>
      <c r="N166" s="112">
        <f>'FLUJO DE CAJA'!N162</f>
        <v>0</v>
      </c>
      <c r="O166" s="112">
        <f>'FLUJO DE CAJA'!O162</f>
        <v>0</v>
      </c>
      <c r="P166" s="112">
        <f>'FLUJO DE CAJA'!P162</f>
        <v>0</v>
      </c>
      <c r="Q166" s="112">
        <f>'FLUJO DE CAJA'!Q162</f>
        <v>1500000</v>
      </c>
      <c r="R166" s="112">
        <f>'FLUJO DE CAJA'!R162</f>
        <v>0</v>
      </c>
      <c r="S166" s="112">
        <f>'FLUJO DE CAJA'!S162</f>
        <v>0</v>
      </c>
      <c r="T166" s="22"/>
      <c r="U166" s="22"/>
    </row>
    <row r="167" spans="2:21" ht="18.75" hidden="1" outlineLevel="2">
      <c r="B167" s="38"/>
      <c r="C167" s="111" t="s">
        <v>111</v>
      </c>
      <c r="D167" s="111"/>
      <c r="E167" s="112">
        <f>'FLUJO DE CAJA'!E163</f>
        <v>0</v>
      </c>
      <c r="F167" s="112">
        <f>'FLUJO DE CAJA'!F163</f>
        <v>0</v>
      </c>
      <c r="G167" s="112">
        <f>'FLUJO DE CAJA'!G163</f>
        <v>0</v>
      </c>
      <c r="H167" s="112">
        <f>'FLUJO DE CAJA'!H163</f>
        <v>12717417.714026429</v>
      </c>
      <c r="I167" s="112">
        <f>'FLUJO DE CAJA'!I163</f>
        <v>13252103.990534399</v>
      </c>
      <c r="J167" s="112">
        <f>'FLUJO DE CAJA'!J163</f>
        <v>27615900.991382521</v>
      </c>
      <c r="K167" s="112">
        <f>'FLUJO DE CAJA'!K163</f>
        <v>46026501.652304232</v>
      </c>
      <c r="L167" s="112">
        <f>'FLUJO DE CAJA'!L163</f>
        <v>46026501.652304232</v>
      </c>
      <c r="M167" s="112">
        <f>'FLUJO DE CAJA'!M163</f>
        <v>46026501.652304232</v>
      </c>
      <c r="N167" s="112">
        <f>'FLUJO DE CAJA'!N163</f>
        <v>46026501.652304232</v>
      </c>
      <c r="O167" s="112">
        <f>'FLUJO DE CAJA'!O163</f>
        <v>46026501.652304232</v>
      </c>
      <c r="P167" s="112">
        <f>'FLUJO DE CAJA'!P163</f>
        <v>46026501.652304232</v>
      </c>
      <c r="Q167" s="112">
        <f>'FLUJO DE CAJA'!Q163</f>
        <v>46026501.652304232</v>
      </c>
      <c r="R167" s="112">
        <f>'FLUJO DE CAJA'!R163</f>
        <v>46026501.652304232</v>
      </c>
      <c r="S167" s="112">
        <f>'FLUJO DE CAJA'!S163</f>
        <v>46026501.652304232</v>
      </c>
      <c r="T167" s="22"/>
      <c r="U167" s="22"/>
    </row>
    <row r="168" spans="2:21" ht="18.75" hidden="1" outlineLevel="2">
      <c r="B168" s="38"/>
      <c r="C168" s="111" t="s">
        <v>234</v>
      </c>
      <c r="D168" s="111"/>
      <c r="E168" s="112">
        <f>'FLUJO DE CAJA'!E164</f>
        <v>0</v>
      </c>
      <c r="F168" s="112">
        <f>'FLUJO DE CAJA'!F164</f>
        <v>0</v>
      </c>
      <c r="G168" s="112">
        <f>'FLUJO DE CAJA'!G164</f>
        <v>12185425</v>
      </c>
      <c r="H168" s="112">
        <f>'FLUJO DE CAJA'!H164</f>
        <v>1000000</v>
      </c>
      <c r="I168" s="112">
        <f>'FLUJO DE CAJA'!I164</f>
        <v>1000000</v>
      </c>
      <c r="J168" s="112">
        <f>'FLUJO DE CAJA'!J164</f>
        <v>1000000</v>
      </c>
      <c r="K168" s="112">
        <f>'FLUJO DE CAJA'!K164</f>
        <v>0</v>
      </c>
      <c r="L168" s="112">
        <f>'FLUJO DE CAJA'!L164</f>
        <v>0</v>
      </c>
      <c r="M168" s="112">
        <f>'FLUJO DE CAJA'!M164</f>
        <v>0</v>
      </c>
      <c r="N168" s="112">
        <f>'FLUJO DE CAJA'!N164</f>
        <v>0</v>
      </c>
      <c r="O168" s="112">
        <f>'FLUJO DE CAJA'!O164</f>
        <v>0</v>
      </c>
      <c r="P168" s="112">
        <f>'FLUJO DE CAJA'!P164</f>
        <v>0</v>
      </c>
      <c r="Q168" s="112">
        <f>'FLUJO DE CAJA'!Q164</f>
        <v>0</v>
      </c>
      <c r="R168" s="112">
        <f>'FLUJO DE CAJA'!R164</f>
        <v>0</v>
      </c>
      <c r="S168" s="112">
        <f>'FLUJO DE CAJA'!S164</f>
        <v>0</v>
      </c>
      <c r="T168" s="22"/>
      <c r="U168" s="22"/>
    </row>
    <row r="169" spans="2:21" ht="18.75" hidden="1" outlineLevel="1">
      <c r="B169" s="38"/>
      <c r="C169" s="104"/>
      <c r="D169" s="10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22"/>
      <c r="U169" s="22"/>
    </row>
    <row r="170" spans="2:21" ht="18" hidden="1" outlineLevel="1" collapsed="1">
      <c r="B170" s="22"/>
      <c r="C170" s="12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22"/>
      <c r="U170" s="22"/>
    </row>
    <row r="171" spans="2:21" ht="18" hidden="1" outlineLevel="1">
      <c r="B171" s="22"/>
      <c r="C171" s="131" t="s">
        <v>46</v>
      </c>
      <c r="D171" s="106"/>
      <c r="E171" s="110">
        <f t="shared" ref="E171:S171" si="9">SUM(E174:E174)</f>
        <v>958234.51866501267</v>
      </c>
      <c r="F171" s="110">
        <f t="shared" si="9"/>
        <v>1138745.2724780152</v>
      </c>
      <c r="G171" s="110">
        <f t="shared" si="9"/>
        <v>1352695.9370536183</v>
      </c>
      <c r="H171" s="110">
        <f t="shared" si="9"/>
        <v>1606774.4945443419</v>
      </c>
      <c r="I171" s="110">
        <f t="shared" si="9"/>
        <v>1909006.5235332104</v>
      </c>
      <c r="J171" s="110">
        <f t="shared" si="9"/>
        <v>2269022.7183198524</v>
      </c>
      <c r="K171" s="110">
        <f t="shared" si="9"/>
        <v>2269022.7183198524</v>
      </c>
      <c r="L171" s="110">
        <f t="shared" si="9"/>
        <v>2269022.7183198524</v>
      </c>
      <c r="M171" s="110">
        <f t="shared" si="9"/>
        <v>2269022.7183198524</v>
      </c>
      <c r="N171" s="110">
        <f t="shared" si="9"/>
        <v>2269022.7183198524</v>
      </c>
      <c r="O171" s="110">
        <f t="shared" si="9"/>
        <v>2269022.7183198524</v>
      </c>
      <c r="P171" s="110">
        <f t="shared" si="9"/>
        <v>2269022.7183198524</v>
      </c>
      <c r="Q171" s="110">
        <f t="shared" si="9"/>
        <v>2269022.7183198524</v>
      </c>
      <c r="R171" s="110">
        <f t="shared" si="9"/>
        <v>2269022.7183198524</v>
      </c>
      <c r="S171" s="110">
        <f t="shared" si="9"/>
        <v>2269022.7183198524</v>
      </c>
      <c r="T171" s="22"/>
      <c r="U171" s="22"/>
    </row>
    <row r="172" spans="2:21" ht="18" hidden="1" outlineLevel="2">
      <c r="B172" s="22"/>
      <c r="C172" s="104"/>
      <c r="D172" s="10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22"/>
      <c r="U172" s="22"/>
    </row>
    <row r="173" spans="2:21" ht="18" hidden="1" outlineLevel="2" collapsed="1">
      <c r="B173" s="22"/>
      <c r="C173" s="12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22"/>
      <c r="U173" s="22"/>
    </row>
    <row r="174" spans="2:21" ht="18" hidden="1" outlineLevel="2">
      <c r="B174" s="2"/>
      <c r="C174" s="106" t="s">
        <v>43</v>
      </c>
      <c r="D174" s="111"/>
      <c r="E174" s="112">
        <f>'FLUJO DE CAJA'!E176</f>
        <v>958234.51866501267</v>
      </c>
      <c r="F174" s="112">
        <f>'FLUJO DE CAJA'!F176</f>
        <v>1138745.2724780152</v>
      </c>
      <c r="G174" s="112">
        <f>'FLUJO DE CAJA'!G176</f>
        <v>1352695.9370536183</v>
      </c>
      <c r="H174" s="112">
        <f>'FLUJO DE CAJA'!H176</f>
        <v>1606774.4945443419</v>
      </c>
      <c r="I174" s="112">
        <f>'FLUJO DE CAJA'!I176</f>
        <v>1909006.5235332104</v>
      </c>
      <c r="J174" s="112">
        <f>'FLUJO DE CAJA'!J176</f>
        <v>2269022.7183198524</v>
      </c>
      <c r="K174" s="112">
        <f>'FLUJO DE CAJA'!K176</f>
        <v>2269022.7183198524</v>
      </c>
      <c r="L174" s="112">
        <f>'FLUJO DE CAJA'!L176</f>
        <v>2269022.7183198524</v>
      </c>
      <c r="M174" s="112">
        <f>'FLUJO DE CAJA'!M176</f>
        <v>2269022.7183198524</v>
      </c>
      <c r="N174" s="112">
        <f>'FLUJO DE CAJA'!N176</f>
        <v>2269022.7183198524</v>
      </c>
      <c r="O174" s="112">
        <f>'FLUJO DE CAJA'!O176</f>
        <v>2269022.7183198524</v>
      </c>
      <c r="P174" s="112">
        <f>'FLUJO DE CAJA'!P176</f>
        <v>2269022.7183198524</v>
      </c>
      <c r="Q174" s="112">
        <f>'FLUJO DE CAJA'!Q176</f>
        <v>2269022.7183198524</v>
      </c>
      <c r="R174" s="112">
        <f>'FLUJO DE CAJA'!R176</f>
        <v>2269022.7183198524</v>
      </c>
      <c r="S174" s="112">
        <f>'FLUJO DE CAJA'!S176</f>
        <v>2269022.7183198524</v>
      </c>
      <c r="T174" s="22"/>
      <c r="U174" s="22"/>
    </row>
    <row r="175" spans="2:21" ht="18" hidden="1" outlineLevel="1">
      <c r="B175" s="22"/>
      <c r="C175" s="104"/>
      <c r="D175" s="10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22"/>
      <c r="U175" s="22"/>
    </row>
    <row r="176" spans="2:21" ht="18" hidden="1" outlineLevel="1" collapsed="1">
      <c r="B176" s="22"/>
      <c r="C176" s="12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22"/>
      <c r="U176" s="22"/>
    </row>
    <row r="177" spans="2:21" ht="18" hidden="1" outlineLevel="1">
      <c r="B177" s="22"/>
      <c r="C177" s="127" t="s">
        <v>86</v>
      </c>
      <c r="D177" s="106"/>
      <c r="E177" s="115">
        <f>SUM(E180:E183)</f>
        <v>25900000</v>
      </c>
      <c r="F177" s="115">
        <f t="shared" ref="F177:S177" si="10">SUM(F180:F183)</f>
        <v>10900000</v>
      </c>
      <c r="G177" s="115">
        <f t="shared" si="10"/>
        <v>10900000</v>
      </c>
      <c r="H177" s="115">
        <f t="shared" si="10"/>
        <v>10900000</v>
      </c>
      <c r="I177" s="115">
        <f t="shared" si="10"/>
        <v>10900000</v>
      </c>
      <c r="J177" s="115">
        <f t="shared" si="10"/>
        <v>10900000</v>
      </c>
      <c r="K177" s="115">
        <f t="shared" si="10"/>
        <v>11045000</v>
      </c>
      <c r="L177" s="115">
        <f t="shared" si="10"/>
        <v>11197250</v>
      </c>
      <c r="M177" s="115">
        <f t="shared" si="10"/>
        <v>11357112.5</v>
      </c>
      <c r="N177" s="115">
        <f t="shared" si="10"/>
        <v>11524968.125</v>
      </c>
      <c r="O177" s="115">
        <f t="shared" si="10"/>
        <v>11701216.53125</v>
      </c>
      <c r="P177" s="115">
        <f t="shared" si="10"/>
        <v>11886277.3578125</v>
      </c>
      <c r="Q177" s="115">
        <f t="shared" si="10"/>
        <v>12080591.225703126</v>
      </c>
      <c r="R177" s="115">
        <f t="shared" si="10"/>
        <v>12284620.786988281</v>
      </c>
      <c r="S177" s="115">
        <f t="shared" si="10"/>
        <v>12498851.826337695</v>
      </c>
      <c r="T177" s="22"/>
      <c r="U177" s="22"/>
    </row>
    <row r="178" spans="2:21" ht="18" hidden="1" outlineLevel="2">
      <c r="B178" s="22"/>
      <c r="C178" s="103"/>
      <c r="D178" s="10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22"/>
      <c r="U178" s="22"/>
    </row>
    <row r="179" spans="2:21" ht="18" hidden="1" outlineLevel="2">
      <c r="B179" s="22"/>
      <c r="C179" s="121"/>
      <c r="D179" s="10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22"/>
      <c r="U179" s="22"/>
    </row>
    <row r="180" spans="2:21" ht="18" hidden="1" outlineLevel="2">
      <c r="B180" s="22"/>
      <c r="C180" s="106" t="s">
        <v>87</v>
      </c>
      <c r="D180" s="106"/>
      <c r="E180" s="112">
        <f>'FLUJO DE CAJA'!E188</f>
        <v>2900000</v>
      </c>
      <c r="F180" s="112">
        <f>'FLUJO DE CAJA'!F188</f>
        <v>2900000</v>
      </c>
      <c r="G180" s="112">
        <f>'FLUJO DE CAJA'!G188</f>
        <v>2900000</v>
      </c>
      <c r="H180" s="112">
        <f>'FLUJO DE CAJA'!H188</f>
        <v>2900000</v>
      </c>
      <c r="I180" s="112">
        <f>'FLUJO DE CAJA'!I188</f>
        <v>2900000</v>
      </c>
      <c r="J180" s="112">
        <f>'FLUJO DE CAJA'!J188</f>
        <v>2900000</v>
      </c>
      <c r="K180" s="112">
        <f>'FLUJO DE CAJA'!K188</f>
        <v>3045000</v>
      </c>
      <c r="L180" s="112">
        <f>'FLUJO DE CAJA'!L188</f>
        <v>3197250</v>
      </c>
      <c r="M180" s="112">
        <f>'FLUJO DE CAJA'!M188</f>
        <v>3357112.5</v>
      </c>
      <c r="N180" s="112">
        <f>'FLUJO DE CAJA'!N188</f>
        <v>3524968.125</v>
      </c>
      <c r="O180" s="112">
        <f>'FLUJO DE CAJA'!O188</f>
        <v>3701216.53125</v>
      </c>
      <c r="P180" s="112">
        <f>'FLUJO DE CAJA'!P188</f>
        <v>3886277.3578125001</v>
      </c>
      <c r="Q180" s="112">
        <f>'FLUJO DE CAJA'!Q188</f>
        <v>4080591.2257031254</v>
      </c>
      <c r="R180" s="112">
        <f>'FLUJO DE CAJA'!R188</f>
        <v>4284620.7869882816</v>
      </c>
      <c r="S180" s="112">
        <f>'FLUJO DE CAJA'!S188</f>
        <v>4498851.8263376961</v>
      </c>
      <c r="T180" s="22"/>
      <c r="U180" s="22"/>
    </row>
    <row r="181" spans="2:21" ht="17.25" hidden="1" customHeight="1" outlineLevel="2">
      <c r="B181" s="22"/>
      <c r="C181" s="106" t="s">
        <v>88</v>
      </c>
      <c r="D181" s="106"/>
      <c r="E181" s="112">
        <f>'FLUJO DE CAJA'!E189</f>
        <v>4000000</v>
      </c>
      <c r="F181" s="112">
        <f>'FLUJO DE CAJA'!F189</f>
        <v>4000000</v>
      </c>
      <c r="G181" s="112">
        <f>'FLUJO DE CAJA'!G189</f>
        <v>4000000</v>
      </c>
      <c r="H181" s="112">
        <f>'FLUJO DE CAJA'!H189</f>
        <v>4000000</v>
      </c>
      <c r="I181" s="112">
        <f>'FLUJO DE CAJA'!I189</f>
        <v>4000000</v>
      </c>
      <c r="J181" s="112">
        <f>'FLUJO DE CAJA'!J189</f>
        <v>4000000</v>
      </c>
      <c r="K181" s="112">
        <f>'FLUJO DE CAJA'!K189</f>
        <v>4000000</v>
      </c>
      <c r="L181" s="112">
        <f>'FLUJO DE CAJA'!L189</f>
        <v>4000000</v>
      </c>
      <c r="M181" s="112">
        <f>'FLUJO DE CAJA'!M189</f>
        <v>4000000</v>
      </c>
      <c r="N181" s="112">
        <f>'FLUJO DE CAJA'!N189</f>
        <v>4000000</v>
      </c>
      <c r="O181" s="112">
        <f>'FLUJO DE CAJA'!O189</f>
        <v>4000000</v>
      </c>
      <c r="P181" s="112">
        <f>'FLUJO DE CAJA'!P189</f>
        <v>4000000</v>
      </c>
      <c r="Q181" s="112">
        <f>'FLUJO DE CAJA'!Q189</f>
        <v>4000000</v>
      </c>
      <c r="R181" s="112">
        <f>'FLUJO DE CAJA'!R189</f>
        <v>4000000</v>
      </c>
      <c r="S181" s="112">
        <f>'FLUJO DE CAJA'!S189</f>
        <v>4000000</v>
      </c>
      <c r="T181" s="22"/>
      <c r="U181" s="22"/>
    </row>
    <row r="182" spans="2:21" ht="17.25" hidden="1" customHeight="1" outlineLevel="2">
      <c r="B182" s="22"/>
      <c r="C182" s="106" t="s">
        <v>89</v>
      </c>
      <c r="D182" s="106"/>
      <c r="E182" s="112">
        <f>'FLUJO DE CAJA'!E190</f>
        <v>4000000</v>
      </c>
      <c r="F182" s="112">
        <f>'FLUJO DE CAJA'!F190</f>
        <v>4000000</v>
      </c>
      <c r="G182" s="112">
        <f>'FLUJO DE CAJA'!G190</f>
        <v>4000000</v>
      </c>
      <c r="H182" s="112">
        <f>'FLUJO DE CAJA'!H190</f>
        <v>4000000</v>
      </c>
      <c r="I182" s="112">
        <f>'FLUJO DE CAJA'!I190</f>
        <v>4000000</v>
      </c>
      <c r="J182" s="112">
        <f>'FLUJO DE CAJA'!J190</f>
        <v>4000000</v>
      </c>
      <c r="K182" s="112">
        <f>'FLUJO DE CAJA'!K190</f>
        <v>4000000</v>
      </c>
      <c r="L182" s="112">
        <f>'FLUJO DE CAJA'!L190</f>
        <v>4000000</v>
      </c>
      <c r="M182" s="112">
        <f>'FLUJO DE CAJA'!M190</f>
        <v>4000000</v>
      </c>
      <c r="N182" s="112">
        <f>'FLUJO DE CAJA'!N190</f>
        <v>4000000</v>
      </c>
      <c r="O182" s="112">
        <f>'FLUJO DE CAJA'!O190</f>
        <v>4000000</v>
      </c>
      <c r="P182" s="112">
        <f>'FLUJO DE CAJA'!P190</f>
        <v>4000000</v>
      </c>
      <c r="Q182" s="112">
        <f>'FLUJO DE CAJA'!Q190</f>
        <v>4000000</v>
      </c>
      <c r="R182" s="112">
        <f>'FLUJO DE CAJA'!R190</f>
        <v>4000000</v>
      </c>
      <c r="S182" s="112">
        <f>'FLUJO DE CAJA'!S190</f>
        <v>4000000</v>
      </c>
      <c r="T182" s="22"/>
      <c r="U182" s="22"/>
    </row>
    <row r="183" spans="2:21" ht="17.25" hidden="1" customHeight="1" outlineLevel="2">
      <c r="B183" s="22"/>
      <c r="C183" s="106" t="s">
        <v>297</v>
      </c>
      <c r="D183" s="106"/>
      <c r="E183" s="112">
        <f>'FLUJO DE CAJA'!E191</f>
        <v>15000000</v>
      </c>
      <c r="F183" s="112">
        <f>'FLUJO DE CAJA'!F191</f>
        <v>0</v>
      </c>
      <c r="G183" s="112">
        <f>'FLUJO DE CAJA'!G191</f>
        <v>0</v>
      </c>
      <c r="H183" s="112">
        <f>'FLUJO DE CAJA'!H191</f>
        <v>0</v>
      </c>
      <c r="I183" s="112">
        <f>'FLUJO DE CAJA'!I191</f>
        <v>0</v>
      </c>
      <c r="J183" s="112">
        <f>'FLUJO DE CAJA'!J191</f>
        <v>0</v>
      </c>
      <c r="K183" s="112">
        <f>'FLUJO DE CAJA'!K191</f>
        <v>0</v>
      </c>
      <c r="L183" s="112">
        <f>'FLUJO DE CAJA'!L191</f>
        <v>0</v>
      </c>
      <c r="M183" s="112">
        <f>'FLUJO DE CAJA'!M191</f>
        <v>0</v>
      </c>
      <c r="N183" s="112">
        <f>'FLUJO DE CAJA'!N191</f>
        <v>0</v>
      </c>
      <c r="O183" s="112">
        <f>'FLUJO DE CAJA'!O191</f>
        <v>0</v>
      </c>
      <c r="P183" s="112">
        <f>'FLUJO DE CAJA'!P191</f>
        <v>0</v>
      </c>
      <c r="Q183" s="112">
        <f>'FLUJO DE CAJA'!Q191</f>
        <v>0</v>
      </c>
      <c r="R183" s="112">
        <f>'FLUJO DE CAJA'!R191</f>
        <v>0</v>
      </c>
      <c r="S183" s="112">
        <f>'FLUJO DE CAJA'!S191</f>
        <v>0</v>
      </c>
      <c r="T183" s="22"/>
      <c r="U183" s="22"/>
    </row>
    <row r="184" spans="2:21" ht="18" hidden="1" outlineLevel="1">
      <c r="B184" s="2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22"/>
      <c r="U184" s="22"/>
    </row>
    <row r="185" spans="2:21" ht="18" hidden="1" outlineLevel="1" collapsed="1">
      <c r="B185" s="2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22"/>
      <c r="U185" s="22"/>
    </row>
    <row r="186" spans="2:21" ht="18" hidden="1" outlineLevel="1">
      <c r="B186" s="22"/>
      <c r="C186" s="114" t="s">
        <v>211</v>
      </c>
      <c r="D186" s="106"/>
      <c r="E186" s="135">
        <f>SUM(E189)</f>
        <v>0</v>
      </c>
      <c r="F186" s="135">
        <f>SUM(F189)</f>
        <v>0</v>
      </c>
      <c r="G186" s="135">
        <f>SUM(G189)</f>
        <v>430000000</v>
      </c>
      <c r="H186" s="135">
        <f>SUM(H189)</f>
        <v>430000000</v>
      </c>
      <c r="I186" s="135">
        <f t="shared" ref="I186:S186" si="11">SUM(I189)</f>
        <v>860000000</v>
      </c>
      <c r="J186" s="135">
        <f t="shared" si="11"/>
        <v>430000000</v>
      </c>
      <c r="K186" s="135">
        <f t="shared" si="11"/>
        <v>430000000</v>
      </c>
      <c r="L186" s="135">
        <f t="shared" si="11"/>
        <v>430000000</v>
      </c>
      <c r="M186" s="135">
        <f t="shared" si="11"/>
        <v>430000000</v>
      </c>
      <c r="N186" s="135">
        <f t="shared" si="11"/>
        <v>430000000</v>
      </c>
      <c r="O186" s="135">
        <f t="shared" si="11"/>
        <v>430000000</v>
      </c>
      <c r="P186" s="135">
        <f t="shared" si="11"/>
        <v>430000000</v>
      </c>
      <c r="Q186" s="135">
        <f t="shared" si="11"/>
        <v>430000000</v>
      </c>
      <c r="R186" s="135">
        <f t="shared" si="11"/>
        <v>430000000</v>
      </c>
      <c r="S186" s="135">
        <f t="shared" si="11"/>
        <v>430000000</v>
      </c>
      <c r="T186" s="22"/>
      <c r="U186" s="22"/>
    </row>
    <row r="187" spans="2:21" ht="18" hidden="1" outlineLevel="2">
      <c r="B187" s="22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22"/>
      <c r="U187" s="22"/>
    </row>
    <row r="188" spans="2:21" ht="18" hidden="1" outlineLevel="2">
      <c r="B188" s="22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22"/>
      <c r="U188" s="22"/>
    </row>
    <row r="189" spans="2:21" ht="18" hidden="1" outlineLevel="2">
      <c r="B189" s="22"/>
      <c r="C189" s="106" t="s">
        <v>211</v>
      </c>
      <c r="D189" s="106"/>
      <c r="E189" s="134">
        <f>'GASTOS DIFERIDOS'!E168</f>
        <v>0</v>
      </c>
      <c r="F189" s="134">
        <f>'GASTOS DIFERIDOS'!F168</f>
        <v>0</v>
      </c>
      <c r="G189" s="134">
        <f>'GASTOS DIFERIDOS'!G168</f>
        <v>430000000</v>
      </c>
      <c r="H189" s="134">
        <f>'GASTOS DIFERIDOS'!H168</f>
        <v>430000000</v>
      </c>
      <c r="I189" s="134">
        <f>'GASTOS DIFERIDOS'!I168</f>
        <v>860000000</v>
      </c>
      <c r="J189" s="134">
        <f>'GASTOS DIFERIDOS'!J168</f>
        <v>430000000</v>
      </c>
      <c r="K189" s="134">
        <f>'GASTOS DIFERIDOS'!K168</f>
        <v>430000000</v>
      </c>
      <c r="L189" s="134">
        <f>'GASTOS DIFERIDOS'!L168</f>
        <v>430000000</v>
      </c>
      <c r="M189" s="134">
        <f>'GASTOS DIFERIDOS'!M168</f>
        <v>430000000</v>
      </c>
      <c r="N189" s="134">
        <f>'GASTOS DIFERIDOS'!N168</f>
        <v>430000000</v>
      </c>
      <c r="O189" s="134">
        <f>'GASTOS DIFERIDOS'!O168</f>
        <v>430000000</v>
      </c>
      <c r="P189" s="134">
        <f>'GASTOS DIFERIDOS'!P168</f>
        <v>430000000</v>
      </c>
      <c r="Q189" s="134">
        <f>'GASTOS DIFERIDOS'!Q168</f>
        <v>430000000</v>
      </c>
      <c r="R189" s="134">
        <f>'GASTOS DIFERIDOS'!R168</f>
        <v>430000000</v>
      </c>
      <c r="S189" s="134">
        <f>'GASTOS DIFERIDOS'!S168</f>
        <v>430000000</v>
      </c>
      <c r="T189" s="22"/>
      <c r="U189" s="22"/>
    </row>
    <row r="190" spans="2:21" ht="18" collapsed="1">
      <c r="B190" s="22"/>
      <c r="C190" s="103"/>
      <c r="D190" s="103"/>
      <c r="E190" s="104"/>
      <c r="F190" s="104"/>
      <c r="G190" s="104"/>
      <c r="H190" s="104"/>
      <c r="I190" s="104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22"/>
      <c r="U190" s="22"/>
    </row>
    <row r="191" spans="2:21" ht="18">
      <c r="B191" s="22"/>
      <c r="C191" s="106"/>
      <c r="D191" s="106"/>
      <c r="E191" s="107"/>
      <c r="F191" s="107"/>
      <c r="G191" s="107"/>
      <c r="H191" s="107"/>
      <c r="I191" s="107"/>
      <c r="J191" s="108"/>
      <c r="K191" s="23"/>
      <c r="L191" s="23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2:21" ht="18">
      <c r="B192" s="22"/>
      <c r="C192" s="114" t="s">
        <v>210</v>
      </c>
      <c r="D192" s="106"/>
      <c r="E192" s="110">
        <f t="shared" ref="E192:S192" si="12">SUM(E195:E196)</f>
        <v>437448601.86133903</v>
      </c>
      <c r="F192" s="110">
        <f t="shared" si="12"/>
        <v>493493391.45151335</v>
      </c>
      <c r="G192" s="110">
        <f t="shared" si="12"/>
        <v>541005544.65674734</v>
      </c>
      <c r="H192" s="110">
        <f t="shared" si="12"/>
        <v>2092826899.1691649</v>
      </c>
      <c r="I192" s="110">
        <f t="shared" si="12"/>
        <v>2004230954.9769864</v>
      </c>
      <c r="J192" s="110">
        <f t="shared" si="12"/>
        <v>3652146280.5824885</v>
      </c>
      <c r="K192" s="110">
        <f t="shared" si="12"/>
        <v>3952533053.2415876</v>
      </c>
      <c r="L192" s="110">
        <f t="shared" si="12"/>
        <v>4401570034.3757734</v>
      </c>
      <c r="M192" s="110">
        <f t="shared" si="12"/>
        <v>4715947722.8075743</v>
      </c>
      <c r="N192" s="110">
        <f t="shared" si="12"/>
        <v>4368559121.537221</v>
      </c>
      <c r="O192" s="110">
        <f t="shared" si="12"/>
        <v>4576929172.6493969</v>
      </c>
      <c r="P192" s="110">
        <f t="shared" si="12"/>
        <v>4251415586.1982923</v>
      </c>
      <c r="Q192" s="110">
        <f t="shared" si="12"/>
        <v>4583022753.3045912</v>
      </c>
      <c r="R192" s="110">
        <f t="shared" si="12"/>
        <v>4616952207.9051342</v>
      </c>
      <c r="S192" s="110">
        <f t="shared" si="12"/>
        <v>4637973252.7102985</v>
      </c>
      <c r="T192" s="22"/>
      <c r="U192" s="22"/>
    </row>
    <row r="193" spans="2:21" ht="18" hidden="1" outlineLevel="1">
      <c r="B193" s="22"/>
      <c r="C193" s="116"/>
      <c r="D193" s="103"/>
      <c r="E193" s="104"/>
      <c r="F193" s="104"/>
      <c r="G193" s="104"/>
      <c r="H193" s="104"/>
      <c r="I193" s="104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22"/>
      <c r="U193" s="22"/>
    </row>
    <row r="194" spans="2:21" ht="18" hidden="1" outlineLevel="1">
      <c r="B194" s="22"/>
      <c r="C194" s="114"/>
      <c r="D194" s="106"/>
      <c r="E194" s="107"/>
      <c r="F194" s="107"/>
      <c r="G194" s="107"/>
      <c r="H194" s="107"/>
      <c r="I194" s="107"/>
      <c r="J194" s="108"/>
      <c r="K194" s="23"/>
      <c r="L194" s="23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2:21" ht="18" hidden="1" outlineLevel="1">
      <c r="B195" s="22"/>
      <c r="C195" s="111" t="s">
        <v>213</v>
      </c>
      <c r="D195" s="106"/>
      <c r="E195" s="134">
        <f t="shared" ref="E195:S195" si="13">E35+E171+E177</f>
        <v>387583310.86133903</v>
      </c>
      <c r="F195" s="134">
        <f t="shared" si="13"/>
        <v>298150974.74391139</v>
      </c>
      <c r="G195" s="134">
        <f t="shared" si="13"/>
        <v>318477702.94914544</v>
      </c>
      <c r="H195" s="134">
        <f t="shared" si="13"/>
        <v>1752387976.4894063</v>
      </c>
      <c r="I195" s="134">
        <f t="shared" si="13"/>
        <v>1596436361.3280532</v>
      </c>
      <c r="J195" s="134">
        <f t="shared" si="13"/>
        <v>2888894407.7392993</v>
      </c>
      <c r="K195" s="134">
        <f t="shared" si="13"/>
        <v>2874922537.1768522</v>
      </c>
      <c r="L195" s="134">
        <f t="shared" si="13"/>
        <v>2984656575.311038</v>
      </c>
      <c r="M195" s="134">
        <f t="shared" si="13"/>
        <v>3425313148.8307991</v>
      </c>
      <c r="N195" s="134">
        <f t="shared" si="13"/>
        <v>3141920869.4104457</v>
      </c>
      <c r="O195" s="134">
        <f t="shared" si="13"/>
        <v>3341340419.5226212</v>
      </c>
      <c r="P195" s="134">
        <f t="shared" si="13"/>
        <v>3015826832.071517</v>
      </c>
      <c r="Q195" s="134">
        <f t="shared" si="13"/>
        <v>3343015670.1778159</v>
      </c>
      <c r="R195" s="134">
        <f t="shared" si="13"/>
        <v>3377920123.7783594</v>
      </c>
      <c r="S195" s="134">
        <f t="shared" si="13"/>
        <v>3342815099.6835237</v>
      </c>
      <c r="T195" s="22"/>
      <c r="U195" s="22"/>
    </row>
    <row r="196" spans="2:21" ht="18" hidden="1" outlineLevel="1">
      <c r="B196" s="22"/>
      <c r="C196" s="111" t="s">
        <v>212</v>
      </c>
      <c r="D196" s="106"/>
      <c r="E196" s="134">
        <f>'GASTOS DIFERIDOS'!E159+'GASTOS DIFERIDOS'!E194</f>
        <v>49865291</v>
      </c>
      <c r="F196" s="134">
        <f>'GASTOS DIFERIDOS'!F159+'GASTOS DIFERIDOS'!F194</f>
        <v>195342416.70760196</v>
      </c>
      <c r="G196" s="134">
        <f>'GASTOS DIFERIDOS'!G159+'GASTOS DIFERIDOS'!G194</f>
        <v>222527841.70760196</v>
      </c>
      <c r="H196" s="134">
        <f>'GASTOS DIFERIDOS'!H159+'GASTOS DIFERIDOS'!H194</f>
        <v>340438922.67975855</v>
      </c>
      <c r="I196" s="134">
        <f>'GASTOS DIFERIDOS'!I159+'GASTOS DIFERIDOS'!I194</f>
        <v>407794593.64893317</v>
      </c>
      <c r="J196" s="134">
        <f>'GASTOS DIFERIDOS'!J159+'GASTOS DIFERIDOS'!J194</f>
        <v>763251872.84318912</v>
      </c>
      <c r="K196" s="134">
        <f>'GASTOS DIFERIDOS'!K159+'GASTOS DIFERIDOS'!K194</f>
        <v>1077610516.0647357</v>
      </c>
      <c r="L196" s="134">
        <f>'GASTOS DIFERIDOS'!L159+'GASTOS DIFERIDOS'!L194</f>
        <v>1416913459.0647357</v>
      </c>
      <c r="M196" s="134">
        <f>'GASTOS DIFERIDOS'!M159+'GASTOS DIFERIDOS'!M194</f>
        <v>1290634573.9767752</v>
      </c>
      <c r="N196" s="134">
        <f>'GASTOS DIFERIDOS'!N159+'GASTOS DIFERIDOS'!N194</f>
        <v>1226638252.1267753</v>
      </c>
      <c r="O196" s="134">
        <f>'GASTOS DIFERIDOS'!O159+'GASTOS DIFERIDOS'!O194</f>
        <v>1235588753.1267753</v>
      </c>
      <c r="P196" s="134">
        <f>'GASTOS DIFERIDOS'!P159+'GASTOS DIFERIDOS'!P194</f>
        <v>1235588754.1267753</v>
      </c>
      <c r="Q196" s="134">
        <f>'GASTOS DIFERIDOS'!Q159+'GASTOS DIFERIDOS'!Q194</f>
        <v>1240007083.1267753</v>
      </c>
      <c r="R196" s="134">
        <f>'GASTOS DIFERIDOS'!R159+'GASTOS DIFERIDOS'!R194</f>
        <v>1239032084.1267753</v>
      </c>
      <c r="S196" s="134">
        <f>'GASTOS DIFERIDOS'!S159+'GASTOS DIFERIDOS'!S194</f>
        <v>1295158153.0267751</v>
      </c>
      <c r="T196" s="22"/>
      <c r="U196" s="22"/>
    </row>
    <row r="197" spans="2:21" ht="18" collapsed="1">
      <c r="B197" s="22"/>
      <c r="C197" s="116"/>
      <c r="D197" s="103"/>
      <c r="E197" s="117"/>
      <c r="F197" s="117"/>
      <c r="G197" s="117"/>
      <c r="H197" s="117"/>
      <c r="I197" s="104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22"/>
      <c r="U197" s="22"/>
    </row>
    <row r="198" spans="2:21" ht="18">
      <c r="B198" s="2"/>
      <c r="C198" s="109"/>
      <c r="D198" s="114"/>
      <c r="E198" s="136"/>
      <c r="F198" s="136"/>
      <c r="G198" s="136"/>
      <c r="H198" s="136"/>
      <c r="I198" s="111"/>
      <c r="J198" s="111"/>
      <c r="K198" s="22"/>
      <c r="L198" s="23"/>
      <c r="M198" s="22"/>
      <c r="N198" s="22"/>
      <c r="O198" s="2"/>
      <c r="P198" s="2"/>
      <c r="Q198" s="2"/>
      <c r="R198" s="22"/>
      <c r="S198" s="22"/>
      <c r="T198" s="22"/>
      <c r="U198" s="22"/>
    </row>
    <row r="199" spans="2:21" ht="18">
      <c r="B199" s="22"/>
      <c r="C199" s="109" t="s">
        <v>214</v>
      </c>
      <c r="D199" s="114"/>
      <c r="E199" s="135">
        <f t="shared" ref="E199:S199" si="14">E15-E32</f>
        <v>-437448601.86133903</v>
      </c>
      <c r="F199" s="135">
        <f t="shared" si="14"/>
        <v>-106041476.45151335</v>
      </c>
      <c r="G199" s="135">
        <f t="shared" si="14"/>
        <v>-230409992.65674734</v>
      </c>
      <c r="H199" s="135">
        <f t="shared" si="14"/>
        <v>-1814298844.2441649</v>
      </c>
      <c r="I199" s="135">
        <f t="shared" si="14"/>
        <v>605344941.94801331</v>
      </c>
      <c r="J199" s="135">
        <f t="shared" si="14"/>
        <v>409344179.41751146</v>
      </c>
      <c r="K199" s="135">
        <f t="shared" si="14"/>
        <v>770343125.75841188</v>
      </c>
      <c r="L199" s="135">
        <f t="shared" si="14"/>
        <v>507003118.62422562</v>
      </c>
      <c r="M199" s="135">
        <f t="shared" si="14"/>
        <v>952835964.19242573</v>
      </c>
      <c r="N199" s="135">
        <f t="shared" si="14"/>
        <v>1240950840.462779</v>
      </c>
      <c r="O199" s="135">
        <f t="shared" si="14"/>
        <v>1041532964.3506031</v>
      </c>
      <c r="P199" s="135">
        <f t="shared" si="14"/>
        <v>1367048225.8017077</v>
      </c>
      <c r="Q199" s="135">
        <f t="shared" si="14"/>
        <v>1035442733.6954088</v>
      </c>
      <c r="R199" s="135">
        <f t="shared" si="14"/>
        <v>1001514954.0948658</v>
      </c>
      <c r="S199" s="135">
        <f t="shared" si="14"/>
        <v>980495584.28970146</v>
      </c>
      <c r="T199" s="22"/>
      <c r="U199" s="22"/>
    </row>
    <row r="200" spans="2:21" ht="18">
      <c r="B200" s="22"/>
      <c r="C200" s="118"/>
      <c r="D200" s="116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22"/>
      <c r="U200" s="22"/>
    </row>
    <row r="201" spans="2:21" ht="18">
      <c r="B201" s="22"/>
      <c r="C201" s="109"/>
      <c r="D201" s="114"/>
      <c r="E201" s="111"/>
      <c r="F201" s="111"/>
      <c r="G201" s="111"/>
      <c r="H201" s="111"/>
      <c r="I201" s="111"/>
      <c r="J201" s="111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2:21" ht="18">
      <c r="B202" s="22"/>
      <c r="C202" s="109" t="s">
        <v>328</v>
      </c>
      <c r="D202" s="114"/>
      <c r="E202" s="135">
        <f t="shared" ref="E202:S202" si="15">E25-E192</f>
        <v>-437448601.86133903</v>
      </c>
      <c r="F202" s="135">
        <f t="shared" si="15"/>
        <v>-493493391.45151335</v>
      </c>
      <c r="G202" s="135">
        <f t="shared" si="15"/>
        <v>-373169454.65674734</v>
      </c>
      <c r="H202" s="135">
        <f t="shared" si="15"/>
        <v>-1780895559.1691649</v>
      </c>
      <c r="I202" s="135">
        <f t="shared" si="15"/>
        <v>-1619093366.9769864</v>
      </c>
      <c r="J202" s="135">
        <f t="shared" si="15"/>
        <v>-3094430181.5824885</v>
      </c>
      <c r="K202" s="135">
        <f t="shared" si="15"/>
        <v>-3332299285.2415876</v>
      </c>
      <c r="L202" s="135">
        <f t="shared" si="15"/>
        <v>-2802796733.0424404</v>
      </c>
      <c r="M202" s="135">
        <f t="shared" si="15"/>
        <v>-1906653088.1409078</v>
      </c>
      <c r="N202" s="135">
        <f t="shared" si="15"/>
        <v>-1071233880.8705544</v>
      </c>
      <c r="O202" s="135">
        <f t="shared" si="15"/>
        <v>-146462498.6493969</v>
      </c>
      <c r="P202" s="135">
        <f t="shared" si="15"/>
        <v>678154066.80170774</v>
      </c>
      <c r="Q202" s="135">
        <f t="shared" si="15"/>
        <v>830786107.69540882</v>
      </c>
      <c r="R202" s="135">
        <f t="shared" si="15"/>
        <v>796858328.0948658</v>
      </c>
      <c r="S202" s="135">
        <f t="shared" si="15"/>
        <v>1023493911.2897015</v>
      </c>
      <c r="T202" s="22"/>
      <c r="U202" s="22"/>
    </row>
    <row r="203" spans="2:21" ht="18">
      <c r="B203" s="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22"/>
      <c r="U203" s="22"/>
    </row>
    <row r="204" spans="2:21" ht="18">
      <c r="B204" s="22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22"/>
      <c r="U204" s="22"/>
    </row>
    <row r="205" spans="2:21" ht="18">
      <c r="B205" s="22"/>
      <c r="C205" s="109" t="s">
        <v>326</v>
      </c>
      <c r="D205" s="106"/>
      <c r="E205" s="110">
        <f>E202+E208</f>
        <v>-208624797.86133903</v>
      </c>
      <c r="F205" s="110">
        <f>E205+F202</f>
        <v>-702118189.31285238</v>
      </c>
      <c r="G205" s="110">
        <f t="shared" ref="G205:S205" si="16">F205+G202</f>
        <v>-1075287643.9695997</v>
      </c>
      <c r="H205" s="110">
        <f t="shared" si="16"/>
        <v>-2856183203.1387644</v>
      </c>
      <c r="I205" s="110">
        <f t="shared" si="16"/>
        <v>-4475276570.1157513</v>
      </c>
      <c r="J205" s="110">
        <f t="shared" si="16"/>
        <v>-7569706751.6982403</v>
      </c>
      <c r="K205" s="110">
        <f t="shared" si="16"/>
        <v>-10902006036.939827</v>
      </c>
      <c r="L205" s="110">
        <f t="shared" si="16"/>
        <v>-13704802769.982267</v>
      </c>
      <c r="M205" s="110">
        <f t="shared" si="16"/>
        <v>-15611455858.123175</v>
      </c>
      <c r="N205" s="110">
        <f t="shared" si="16"/>
        <v>-16682689738.993729</v>
      </c>
      <c r="O205" s="110">
        <f t="shared" si="16"/>
        <v>-16829152237.643126</v>
      </c>
      <c r="P205" s="110">
        <f t="shared" si="16"/>
        <v>-16150998170.841417</v>
      </c>
      <c r="Q205" s="110">
        <f t="shared" si="16"/>
        <v>-15320212063.146008</v>
      </c>
      <c r="R205" s="110">
        <f t="shared" si="16"/>
        <v>-14523353735.051142</v>
      </c>
      <c r="S205" s="110">
        <f t="shared" si="16"/>
        <v>-13499859823.76144</v>
      </c>
      <c r="T205" s="22"/>
      <c r="U205" s="22"/>
    </row>
    <row r="206" spans="2:21" ht="18">
      <c r="B206" s="2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22"/>
      <c r="U206" s="22"/>
    </row>
    <row r="207" spans="2:21" ht="18">
      <c r="B207" s="22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22"/>
      <c r="U207" s="22"/>
    </row>
    <row r="208" spans="2:21" ht="16.5">
      <c r="B208" s="2"/>
      <c r="C208" s="147" t="s">
        <v>327</v>
      </c>
      <c r="D208" s="148"/>
      <c r="E208" s="90">
        <v>228823804</v>
      </c>
      <c r="F208" s="5"/>
      <c r="G208" s="45"/>
      <c r="H208" s="45"/>
      <c r="I208" s="45"/>
      <c r="J208" s="45"/>
      <c r="K208" s="45"/>
      <c r="L208" s="5"/>
      <c r="M208" s="2"/>
      <c r="N208" s="22"/>
      <c r="O208" s="22"/>
      <c r="P208" s="22"/>
      <c r="Q208" s="2"/>
      <c r="R208" s="2"/>
      <c r="S208" s="2"/>
      <c r="T208" s="22"/>
      <c r="U208" s="22"/>
    </row>
    <row r="209" spans="2:21" ht="16.5">
      <c r="B209" s="22"/>
      <c r="C209" s="147" t="s">
        <v>257</v>
      </c>
      <c r="D209" s="148"/>
      <c r="E209" s="90">
        <f>SUMIF(E202:S202,"&lt;0")+E208</f>
        <v>-16829152237.643126</v>
      </c>
      <c r="F209" s="45"/>
      <c r="G209" s="15"/>
      <c r="H209" s="15"/>
      <c r="I209" s="15"/>
      <c r="J209" s="15"/>
      <c r="K209" s="15"/>
      <c r="L209" s="5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2:21" ht="16.5">
      <c r="B210" s="22"/>
      <c r="C210" s="147" t="s">
        <v>248</v>
      </c>
      <c r="D210" s="148"/>
      <c r="E210" s="90">
        <f>(DESEMBOLSOS!F22-DESEMBOLSOS!F20)+(DESEMBOLSOS!F43-DESEMBOLSOS!F41)</f>
        <v>3680000000</v>
      </c>
      <c r="F210" s="45"/>
      <c r="G210" s="15"/>
      <c r="H210" s="15"/>
      <c r="I210" s="15"/>
      <c r="J210" s="15"/>
      <c r="K210" s="141"/>
      <c r="L210" s="5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2:2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2:21">
      <c r="B212" s="22"/>
      <c r="C212" s="147" t="s">
        <v>298</v>
      </c>
      <c r="D212" s="148"/>
      <c r="E212" s="90">
        <f>-SUM(E202:G202)</f>
        <v>1304111447.9695997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2:21">
      <c r="B213" s="22"/>
      <c r="C213" s="147" t="s">
        <v>299</v>
      </c>
      <c r="D213" s="148"/>
      <c r="E213" s="90">
        <f>-H202</f>
        <v>1780895559.1691649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2:21">
      <c r="B214" s="22"/>
      <c r="C214" s="147" t="s">
        <v>300</v>
      </c>
      <c r="D214" s="148"/>
      <c r="E214" s="90">
        <f>E212+E213</f>
        <v>3085007007.1387644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2:21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2:21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2:21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2:21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2:21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</sheetData>
  <mergeCells count="6">
    <mergeCell ref="C214:D214"/>
    <mergeCell ref="C209:D209"/>
    <mergeCell ref="C208:D208"/>
    <mergeCell ref="C210:D210"/>
    <mergeCell ref="C212:D212"/>
    <mergeCell ref="C213:D2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1"/>
  <sheetViews>
    <sheetView topLeftCell="A36" zoomScale="70" zoomScaleNormal="70" workbookViewId="0">
      <selection activeCell="G75" sqref="G75:G82"/>
    </sheetView>
  </sheetViews>
  <sheetFormatPr baseColWidth="10" defaultRowHeight="14.25"/>
  <cols>
    <col min="1" max="2" width="11.42578125" style="51"/>
    <col min="3" max="3" width="7.85546875" style="51" customWidth="1"/>
    <col min="4" max="4" width="18.42578125" style="51" customWidth="1"/>
    <col min="5" max="5" width="40.140625" style="51" customWidth="1"/>
    <col min="6" max="6" width="25.5703125" style="51" customWidth="1"/>
    <col min="7" max="7" width="35.140625" style="51" bestFit="1" customWidth="1"/>
    <col min="8" max="8" width="36.42578125" style="51" bestFit="1" customWidth="1"/>
    <col min="9" max="9" width="29.7109375" style="51" bestFit="1" customWidth="1"/>
    <col min="10" max="10" width="13.28515625" style="51" bestFit="1" customWidth="1"/>
    <col min="11" max="11" width="22.42578125" style="51" bestFit="1" customWidth="1"/>
    <col min="12" max="12" width="35.140625" style="51" bestFit="1" customWidth="1"/>
    <col min="13" max="13" width="19.5703125" style="51" bestFit="1" customWidth="1"/>
    <col min="14" max="14" width="11.5703125" style="51" bestFit="1" customWidth="1"/>
    <col min="15" max="15" width="13.85546875" style="51" bestFit="1" customWidth="1"/>
    <col min="16" max="16" width="20.28515625" style="51" bestFit="1" customWidth="1"/>
    <col min="17" max="17" width="12.42578125" style="51" customWidth="1"/>
    <col min="18" max="18" width="24.28515625" style="51" bestFit="1" customWidth="1"/>
    <col min="19" max="19" width="29.5703125" style="51" bestFit="1" customWidth="1"/>
    <col min="20" max="20" width="25.85546875" style="51" bestFit="1" customWidth="1"/>
    <col min="21" max="16384" width="11.42578125" style="51"/>
  </cols>
  <sheetData>
    <row r="1" spans="1:129" s="5" customFormat="1" ht="22.5" customHeight="1"/>
    <row r="2" spans="1:129" s="20" customFormat="1" ht="16.5">
      <c r="A2" s="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</row>
    <row r="3" spans="1:129" s="20" customFormat="1" ht="30.75" customHeight="1">
      <c r="A3" s="5"/>
      <c r="C3" s="17" t="s">
        <v>76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</row>
    <row r="4" spans="1:129" s="20" customFormat="1" ht="6.75" customHeight="1">
      <c r="A4" s="5"/>
      <c r="C4" s="1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29" s="20" customFormat="1" ht="15.75" customHeight="1">
      <c r="A5" s="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</row>
    <row r="6" spans="1:129" s="10" customFormat="1" ht="16.5" hidden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8" spans="1:129" s="10" customFormat="1" ht="16.5">
      <c r="A8" s="5"/>
      <c r="B8" s="5"/>
      <c r="C8" s="149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</row>
    <row r="9" spans="1:129" s="10" customFormat="1" ht="18">
      <c r="A9" s="5"/>
      <c r="B9" s="5"/>
      <c r="C9" s="149"/>
      <c r="D9" s="21" t="s">
        <v>77</v>
      </c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</row>
    <row r="10" spans="1:129" s="10" customFormat="1" ht="17.25">
      <c r="A10" s="5"/>
      <c r="B10" s="5"/>
      <c r="C10" s="79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2" spans="1:129" ht="16.5">
      <c r="A12" s="5"/>
      <c r="B12" s="5"/>
      <c r="C12" s="5"/>
      <c r="D12" s="72" t="s">
        <v>74</v>
      </c>
      <c r="E12" s="70"/>
      <c r="F12" s="72" t="s">
        <v>78</v>
      </c>
      <c r="G12" s="58"/>
    </row>
    <row r="13" spans="1:129" ht="15">
      <c r="D13" s="65"/>
      <c r="E13" s="65"/>
      <c r="F13" s="65"/>
      <c r="G13" s="58"/>
    </row>
    <row r="14" spans="1:129" ht="15">
      <c r="G14" s="59"/>
      <c r="H14" s="60"/>
    </row>
    <row r="15" spans="1:129" ht="15">
      <c r="D15" s="61">
        <v>41796</v>
      </c>
      <c r="F15" s="62">
        <v>20000000</v>
      </c>
      <c r="G15" s="59"/>
      <c r="H15" s="60"/>
    </row>
    <row r="16" spans="1:129">
      <c r="D16" s="61">
        <v>41798</v>
      </c>
      <c r="F16" s="62">
        <v>20000000</v>
      </c>
      <c r="G16" s="63"/>
      <c r="H16" s="60"/>
    </row>
    <row r="17" spans="1:129">
      <c r="D17" s="61">
        <v>42136</v>
      </c>
      <c r="F17" s="62">
        <v>100000000</v>
      </c>
      <c r="G17" s="63"/>
      <c r="H17" s="60"/>
    </row>
    <row r="18" spans="1:129">
      <c r="D18" s="68"/>
      <c r="E18" s="65"/>
      <c r="F18" s="69"/>
      <c r="G18" s="63"/>
      <c r="H18" s="60"/>
    </row>
    <row r="19" spans="1:129">
      <c r="D19" s="61"/>
      <c r="F19" s="62"/>
      <c r="G19" s="63"/>
      <c r="H19" s="60"/>
    </row>
    <row r="20" spans="1:129" ht="15">
      <c r="D20" s="70" t="s">
        <v>249</v>
      </c>
      <c r="E20" s="70"/>
      <c r="F20" s="71">
        <f>SUM(F15:F17)</f>
        <v>140000000</v>
      </c>
      <c r="G20" s="64"/>
    </row>
    <row r="22" spans="1:129" ht="15">
      <c r="D22" s="70" t="s">
        <v>75</v>
      </c>
      <c r="E22" s="70"/>
      <c r="F22" s="71">
        <v>200000000</v>
      </c>
      <c r="G22" s="64"/>
    </row>
    <row r="23" spans="1:129">
      <c r="G23" s="64"/>
    </row>
    <row r="24" spans="1:129" ht="15">
      <c r="D24" s="70" t="s">
        <v>250</v>
      </c>
      <c r="E24" s="70"/>
      <c r="F24" s="73">
        <f>F20/F22</f>
        <v>0.7</v>
      </c>
      <c r="G24" s="64"/>
    </row>
    <row r="25" spans="1:129">
      <c r="D25" s="60"/>
      <c r="E25" s="64"/>
      <c r="F25" s="64"/>
      <c r="G25" s="64"/>
    </row>
    <row r="27" spans="1:129" s="52" customFormat="1">
      <c r="A27" s="51"/>
      <c r="B27" s="51"/>
      <c r="C27" s="150"/>
      <c r="D27" s="53"/>
      <c r="E27" s="53"/>
      <c r="F27" s="53"/>
      <c r="G27" s="53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</row>
    <row r="28" spans="1:129" s="52" customFormat="1" ht="18">
      <c r="A28" s="51"/>
      <c r="B28" s="51"/>
      <c r="C28" s="150"/>
      <c r="D28" s="56" t="s">
        <v>79</v>
      </c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</row>
    <row r="29" spans="1:129" s="52" customFormat="1" ht="15">
      <c r="A29" s="51"/>
      <c r="B29" s="51"/>
      <c r="C29" s="57"/>
      <c r="D29" s="53"/>
      <c r="E29" s="53"/>
      <c r="F29" s="53"/>
      <c r="G29" s="53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</row>
    <row r="31" spans="1:129" ht="15">
      <c r="D31" s="72" t="s">
        <v>74</v>
      </c>
      <c r="E31" s="70"/>
      <c r="F31" s="72" t="s">
        <v>78</v>
      </c>
      <c r="G31" s="58"/>
    </row>
    <row r="32" spans="1:129" ht="15">
      <c r="D32" s="65"/>
      <c r="E32" s="65"/>
      <c r="F32" s="65"/>
      <c r="G32" s="58"/>
    </row>
    <row r="33" spans="1:129" ht="15">
      <c r="G33" s="58"/>
    </row>
    <row r="34" spans="1:129" ht="15">
      <c r="D34" s="50">
        <v>41807</v>
      </c>
      <c r="F34" s="49">
        <v>200000000</v>
      </c>
      <c r="G34" s="64"/>
    </row>
    <row r="35" spans="1:129" ht="15">
      <c r="D35" s="50">
        <v>41955</v>
      </c>
      <c r="F35" s="49">
        <v>60000000</v>
      </c>
      <c r="G35" s="66"/>
    </row>
    <row r="36" spans="1:129" ht="15">
      <c r="D36" s="50">
        <v>42032</v>
      </c>
      <c r="F36" s="49">
        <v>220674359</v>
      </c>
      <c r="G36" s="66"/>
    </row>
    <row r="37" spans="1:129" ht="15">
      <c r="D37" s="50">
        <v>42115</v>
      </c>
      <c r="F37" s="49">
        <v>430000000</v>
      </c>
      <c r="G37" s="66"/>
    </row>
    <row r="38" spans="1:129" ht="15">
      <c r="D38" s="50">
        <v>42200</v>
      </c>
      <c r="F38" s="49">
        <v>269325641</v>
      </c>
      <c r="G38" s="66"/>
    </row>
    <row r="39" spans="1:129">
      <c r="D39" s="68"/>
      <c r="E39" s="65"/>
      <c r="F39" s="69"/>
      <c r="G39" s="66"/>
    </row>
    <row r="40" spans="1:129">
      <c r="D40" s="61"/>
      <c r="F40" s="62"/>
      <c r="G40" s="66"/>
    </row>
    <row r="41" spans="1:129" ht="15">
      <c r="D41" s="70" t="s">
        <v>249</v>
      </c>
      <c r="E41" s="70"/>
      <c r="F41" s="71">
        <f>SUM(F34:F38)</f>
        <v>1180000000</v>
      </c>
      <c r="G41" s="64"/>
    </row>
    <row r="42" spans="1:129">
      <c r="G42" s="64"/>
    </row>
    <row r="43" spans="1:129" ht="15">
      <c r="D43" s="70" t="s">
        <v>75</v>
      </c>
      <c r="E43" s="70"/>
      <c r="F43" s="71">
        <v>4800000000</v>
      </c>
      <c r="G43" s="64"/>
      <c r="I43" s="138"/>
    </row>
    <row r="44" spans="1:129" ht="15">
      <c r="G44" s="67"/>
      <c r="I44" s="139"/>
    </row>
    <row r="45" spans="1:129" ht="15">
      <c r="D45" s="70" t="s">
        <v>250</v>
      </c>
      <c r="E45" s="70"/>
      <c r="F45" s="73">
        <f>F41/F43</f>
        <v>0.24583333333333332</v>
      </c>
    </row>
    <row r="47" spans="1:129" s="52" customFormat="1">
      <c r="A47" s="51"/>
      <c r="B47" s="51"/>
      <c r="C47" s="150"/>
      <c r="D47" s="53"/>
      <c r="E47" s="53"/>
      <c r="F47" s="53"/>
      <c r="G47" s="53"/>
      <c r="H47" s="53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</row>
    <row r="48" spans="1:129" s="52" customFormat="1" ht="18">
      <c r="A48" s="51"/>
      <c r="B48" s="51"/>
      <c r="C48" s="150"/>
      <c r="D48" s="56" t="s">
        <v>83</v>
      </c>
      <c r="E48" s="53"/>
      <c r="F48" s="53"/>
      <c r="G48" s="53"/>
      <c r="H48" s="53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</row>
    <row r="49" spans="1:129" s="52" customFormat="1" ht="15">
      <c r="A49" s="51"/>
      <c r="B49" s="51"/>
      <c r="C49" s="57"/>
      <c r="D49" s="53"/>
      <c r="E49" s="53"/>
      <c r="F49" s="53"/>
      <c r="G49" s="53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</row>
    <row r="52" spans="1:129" ht="15">
      <c r="D52" s="70" t="s">
        <v>84</v>
      </c>
      <c r="F52" s="72" t="s">
        <v>77</v>
      </c>
      <c r="G52" s="72" t="s">
        <v>80</v>
      </c>
    </row>
    <row r="53" spans="1:129">
      <c r="D53" s="65"/>
      <c r="E53" s="65"/>
      <c r="F53" s="65"/>
      <c r="G53" s="65"/>
    </row>
    <row r="55" spans="1:129">
      <c r="D55" s="51" t="s">
        <v>75</v>
      </c>
      <c r="F55" s="62">
        <v>200000000</v>
      </c>
      <c r="G55" s="62">
        <v>4800000000</v>
      </c>
    </row>
    <row r="57" spans="1:129">
      <c r="D57" s="51" t="s">
        <v>81</v>
      </c>
      <c r="F57" s="74">
        <f>MAX(F45,F24)</f>
        <v>0.7</v>
      </c>
      <c r="G57" s="74">
        <f>MAX(F45,F24)</f>
        <v>0.7</v>
      </c>
    </row>
    <row r="59" spans="1:129">
      <c r="D59" s="51" t="s">
        <v>82</v>
      </c>
      <c r="F59" s="75">
        <v>140000000</v>
      </c>
      <c r="G59" s="75">
        <f>G57*G55</f>
        <v>3360000000</v>
      </c>
    </row>
    <row r="61" spans="1:129">
      <c r="D61" s="51" t="s">
        <v>251</v>
      </c>
      <c r="F61" s="75">
        <f>F20</f>
        <v>140000000</v>
      </c>
      <c r="G61" s="75">
        <f>F41</f>
        <v>1180000000</v>
      </c>
    </row>
    <row r="62" spans="1:129">
      <c r="D62" s="65"/>
      <c r="E62" s="65"/>
      <c r="F62" s="76"/>
      <c r="G62" s="76"/>
    </row>
    <row r="64" spans="1:129" ht="15">
      <c r="D64" s="70" t="s">
        <v>85</v>
      </c>
      <c r="E64" s="70"/>
      <c r="F64" s="77">
        <f>F59-F61</f>
        <v>0</v>
      </c>
      <c r="G64" s="77">
        <f>G59-G61</f>
        <v>2180000000</v>
      </c>
    </row>
    <row r="66" spans="4:9" ht="15">
      <c r="D66" s="51" t="s">
        <v>252</v>
      </c>
      <c r="F66" s="77">
        <v>0</v>
      </c>
      <c r="G66" s="77">
        <v>0</v>
      </c>
      <c r="H66" s="75"/>
      <c r="I66" s="78"/>
    </row>
    <row r="67" spans="4:9">
      <c r="D67" s="65"/>
      <c r="E67" s="65"/>
      <c r="F67" s="65"/>
      <c r="G67" s="65"/>
    </row>
    <row r="69" spans="4:9" ht="15">
      <c r="D69" s="70" t="s">
        <v>85</v>
      </c>
      <c r="F69" s="77">
        <f>F64-F66</f>
        <v>0</v>
      </c>
      <c r="G69" s="77">
        <f>G64-G66</f>
        <v>2180000000</v>
      </c>
    </row>
    <row r="71" spans="4:9" ht="15">
      <c r="D71" s="70" t="s">
        <v>253</v>
      </c>
      <c r="E71" s="70"/>
      <c r="F71" s="77">
        <f>F61+F66</f>
        <v>140000000</v>
      </c>
      <c r="G71" s="77">
        <f>G61+G66</f>
        <v>1180000000</v>
      </c>
    </row>
    <row r="73" spans="4:9" ht="15">
      <c r="D73" s="70" t="s">
        <v>254</v>
      </c>
      <c r="F73" s="73">
        <f>F71/F55</f>
        <v>0.7</v>
      </c>
      <c r="G73" s="73">
        <f>G71/G55</f>
        <v>0.24583333333333332</v>
      </c>
    </row>
    <row r="75" spans="4:9">
      <c r="G75" s="75"/>
    </row>
    <row r="77" spans="4:9">
      <c r="G77" s="78"/>
    </row>
    <row r="79" spans="4:9">
      <c r="G79" s="75"/>
    </row>
    <row r="81" spans="7:7">
      <c r="G81" s="78"/>
    </row>
  </sheetData>
  <mergeCells count="3">
    <mergeCell ref="C8:C9"/>
    <mergeCell ref="C27:C28"/>
    <mergeCell ref="C47:C4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4"/>
  <sheetViews>
    <sheetView topLeftCell="A171" zoomScale="70" zoomScaleNormal="70" workbookViewId="0">
      <selection activeCell="D194" sqref="D194"/>
    </sheetView>
  </sheetViews>
  <sheetFormatPr baseColWidth="10" defaultRowHeight="16.5"/>
  <cols>
    <col min="1" max="1" width="11.42578125" style="5"/>
    <col min="2" max="2" width="17.140625" style="5" bestFit="1" customWidth="1"/>
    <col min="3" max="3" width="7.85546875" style="5" customWidth="1"/>
    <col min="4" max="4" width="63.28515625" style="5" bestFit="1" customWidth="1"/>
    <col min="5" max="5" width="19.28515625" style="5" bestFit="1" customWidth="1"/>
    <col min="6" max="6" width="19.7109375" style="5" bestFit="1" customWidth="1"/>
    <col min="7" max="7" width="19.28515625" style="5" bestFit="1" customWidth="1"/>
    <col min="8" max="8" width="19.7109375" style="5" customWidth="1"/>
    <col min="9" max="9" width="20.28515625" style="5" customWidth="1"/>
    <col min="10" max="10" width="20.28515625" style="5" bestFit="1" customWidth="1"/>
    <col min="11" max="11" width="20.28515625" style="5" customWidth="1"/>
    <col min="12" max="12" width="19.7109375" style="5" bestFit="1" customWidth="1"/>
    <col min="13" max="13" width="19.7109375" style="5" customWidth="1"/>
    <col min="14" max="19" width="20.28515625" style="5" customWidth="1"/>
    <col min="20" max="21" width="20.28515625" style="5" bestFit="1" customWidth="1"/>
    <col min="22" max="22" width="11.42578125" style="5"/>
    <col min="23" max="23" width="14.85546875" style="5" bestFit="1" customWidth="1"/>
    <col min="24" max="25" width="12.42578125" style="5" bestFit="1" customWidth="1"/>
    <col min="26" max="26" width="12" style="5" bestFit="1" customWidth="1"/>
    <col min="27" max="27" width="14.5703125" style="5" bestFit="1" customWidth="1"/>
    <col min="28" max="35" width="15" style="5" bestFit="1" customWidth="1"/>
    <col min="36" max="36" width="14.5703125" style="5" bestFit="1" customWidth="1"/>
    <col min="37" max="37" width="14.28515625" style="5" bestFit="1" customWidth="1"/>
    <col min="38" max="38" width="14.5703125" style="5" bestFit="1" customWidth="1"/>
    <col min="39" max="16384" width="11.42578125" style="5"/>
  </cols>
  <sheetData>
    <row r="1" spans="1:111" ht="22.5" customHeight="1"/>
    <row r="2" spans="1:111" s="20" customFormat="1">
      <c r="A2" s="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</row>
    <row r="3" spans="1:111" s="20" customFormat="1" ht="30.75" customHeight="1">
      <c r="A3" s="5"/>
      <c r="C3" s="17" t="s">
        <v>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</row>
    <row r="4" spans="1:111" s="20" customFormat="1" ht="6.75" customHeight="1">
      <c r="A4" s="5"/>
      <c r="C4" s="1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11" s="20" customFormat="1" ht="15.75" customHeight="1">
      <c r="A5" s="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s="10" customFormat="1" hidden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</row>
    <row r="8" spans="1:111" s="10" customFormat="1">
      <c r="A8" s="5"/>
      <c r="B8" s="5"/>
      <c r="C8" s="149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s="10" customFormat="1" ht="18">
      <c r="A9" s="5"/>
      <c r="B9" s="5"/>
      <c r="C9" s="149"/>
      <c r="D9" s="21" t="s">
        <v>1</v>
      </c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s="10" customFormat="1" ht="17.25">
      <c r="A10" s="5"/>
      <c r="B10" s="5"/>
      <c r="C10" s="79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2" spans="1:111">
      <c r="D12" s="37" t="s">
        <v>39</v>
      </c>
      <c r="E12" s="14">
        <v>42278</v>
      </c>
      <c r="F12" s="14">
        <v>42309</v>
      </c>
      <c r="G12" s="14">
        <v>42339</v>
      </c>
      <c r="H12" s="14">
        <v>42370</v>
      </c>
      <c r="I12" s="14">
        <v>42401</v>
      </c>
      <c r="J12" s="14">
        <v>42430</v>
      </c>
      <c r="K12" s="14">
        <v>42461</v>
      </c>
      <c r="L12" s="14">
        <v>42491</v>
      </c>
      <c r="M12" s="14">
        <v>42522</v>
      </c>
      <c r="N12" s="14">
        <v>42552</v>
      </c>
      <c r="O12" s="14">
        <v>42583</v>
      </c>
      <c r="P12" s="14">
        <v>42614</v>
      </c>
      <c r="Q12" s="14">
        <v>42644</v>
      </c>
      <c r="R12" s="14">
        <v>42675</v>
      </c>
      <c r="S12" s="14">
        <v>42705</v>
      </c>
      <c r="T12" s="22"/>
      <c r="U12" s="22"/>
    </row>
    <row r="13" spans="1:111"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2"/>
      <c r="Y13" s="22"/>
      <c r="Z13" s="22"/>
      <c r="AA13" s="22"/>
      <c r="AB13" s="22"/>
      <c r="AC13" s="22"/>
    </row>
    <row r="14" spans="1:111">
      <c r="D14" s="25"/>
      <c r="E14" s="26"/>
      <c r="F14" s="26"/>
      <c r="G14" s="26"/>
      <c r="K14" s="22"/>
      <c r="L14" s="93"/>
      <c r="M14" s="28"/>
      <c r="N14" s="28"/>
      <c r="O14" s="28"/>
      <c r="P14" s="28"/>
      <c r="Q14" s="28"/>
      <c r="R14" s="28"/>
      <c r="S14" s="22"/>
      <c r="T14" s="22"/>
      <c r="Y14" s="22"/>
      <c r="Z14" s="22"/>
      <c r="AA14" s="22"/>
      <c r="AB14" s="22"/>
      <c r="AC14" s="22"/>
    </row>
    <row r="15" spans="1:111">
      <c r="B15" s="27"/>
      <c r="D15" s="5" t="s">
        <v>7</v>
      </c>
      <c r="E15" s="28">
        <f>'ESTRUCTURA Y PERSONAL'!P660</f>
        <v>45624000</v>
      </c>
      <c r="F15" s="28">
        <f>'ESTRUCTURA Y PERSONAL'!Q660</f>
        <v>89439700</v>
      </c>
      <c r="G15" s="28">
        <f>'ESTRUCTURA Y PERSONAL'!R660</f>
        <v>95867700</v>
      </c>
      <c r="H15" s="28">
        <f>'ESTRUCTURA Y PERSONAL'!S660</f>
        <v>411099000</v>
      </c>
      <c r="I15" s="28">
        <f>'ESTRUCTURA Y PERSONAL'!T660</f>
        <v>433530000</v>
      </c>
      <c r="J15" s="28">
        <f>'ESTRUCTURA Y PERSONAL'!U660</f>
        <v>1042126400</v>
      </c>
      <c r="K15" s="28">
        <f>'ESTRUCTURA Y PERSONAL'!V660</f>
        <v>1042126400</v>
      </c>
      <c r="L15" s="28">
        <f>'ESTRUCTURA Y PERSONAL'!W660</f>
        <v>1042126400</v>
      </c>
      <c r="M15" s="28">
        <f>'ESTRUCTURA Y PERSONAL'!X660</f>
        <v>1275680000</v>
      </c>
      <c r="N15" s="28">
        <f>'ESTRUCTURA Y PERSONAL'!Y660</f>
        <v>1275680000</v>
      </c>
      <c r="O15" s="28">
        <f>'ESTRUCTURA Y PERSONAL'!Z660</f>
        <v>1275680000</v>
      </c>
      <c r="P15" s="28">
        <f>'ESTRUCTURA Y PERSONAL'!AA660</f>
        <v>1275680000</v>
      </c>
      <c r="Q15" s="28">
        <f>'ESTRUCTURA Y PERSONAL'!AB660</f>
        <v>1275680000</v>
      </c>
      <c r="R15" s="28">
        <f>'ESTRUCTURA Y PERSONAL'!AC660</f>
        <v>1275680000</v>
      </c>
      <c r="S15" s="28">
        <f>'ESTRUCTURA Y PERSONAL'!AD660</f>
        <v>1275680000</v>
      </c>
      <c r="T15" s="2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111">
      <c r="B16" s="27"/>
      <c r="D16" s="5" t="s">
        <v>8</v>
      </c>
      <c r="E16" s="28">
        <f>'ESTRUCTURA Y PERSONAL'!P27</f>
        <v>59421200</v>
      </c>
      <c r="F16" s="28">
        <f>'ESTRUCTURA Y PERSONAL'!Q27</f>
        <v>59421200</v>
      </c>
      <c r="G16" s="28">
        <f>'ESTRUCTURA Y PERSONAL'!R27</f>
        <v>59421200</v>
      </c>
      <c r="H16" s="28">
        <f>'ESTRUCTURA Y PERSONAL'!S27</f>
        <v>90684037.5</v>
      </c>
      <c r="I16" s="28">
        <f>'ESTRUCTURA Y PERSONAL'!T27</f>
        <v>90684037.5</v>
      </c>
      <c r="J16" s="28">
        <f>'ESTRUCTURA Y PERSONAL'!U27</f>
        <v>90684037.5</v>
      </c>
      <c r="K16" s="28">
        <f>'ESTRUCTURA Y PERSONAL'!V27</f>
        <v>90684037.5</v>
      </c>
      <c r="L16" s="28">
        <f>'ESTRUCTURA Y PERSONAL'!W27</f>
        <v>90684037.5</v>
      </c>
      <c r="M16" s="28">
        <f>'ESTRUCTURA Y PERSONAL'!X27</f>
        <v>90684037.5</v>
      </c>
      <c r="N16" s="28">
        <f>'ESTRUCTURA Y PERSONAL'!Y27</f>
        <v>90684037.5</v>
      </c>
      <c r="O16" s="28">
        <f>'ESTRUCTURA Y PERSONAL'!Z27</f>
        <v>90684037.5</v>
      </c>
      <c r="P16" s="28">
        <f>'ESTRUCTURA Y PERSONAL'!AA27</f>
        <v>90684037.5</v>
      </c>
      <c r="Q16" s="28">
        <f>'ESTRUCTURA Y PERSONAL'!AB27</f>
        <v>90684037.5</v>
      </c>
      <c r="R16" s="28">
        <f>'ESTRUCTURA Y PERSONAL'!AC27</f>
        <v>90684037.5</v>
      </c>
      <c r="S16" s="28">
        <f>'ESTRUCTURA Y PERSONAL'!AD27</f>
        <v>90684037.5</v>
      </c>
      <c r="T16" s="2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2:38">
      <c r="D17" s="5" t="s">
        <v>90</v>
      </c>
      <c r="E17" s="28">
        <v>0</v>
      </c>
      <c r="F17" s="28">
        <v>666000</v>
      </c>
      <c r="G17" s="28">
        <v>666000</v>
      </c>
      <c r="H17" s="28">
        <v>20046600</v>
      </c>
      <c r="I17" s="28">
        <v>20046600</v>
      </c>
      <c r="J17" s="28">
        <v>20046600</v>
      </c>
      <c r="K17" s="28">
        <v>20046600</v>
      </c>
      <c r="L17" s="28">
        <v>20046600</v>
      </c>
      <c r="M17" s="28">
        <v>20046600</v>
      </c>
      <c r="N17" s="28">
        <v>20046600</v>
      </c>
      <c r="O17" s="28">
        <v>20046600</v>
      </c>
      <c r="P17" s="28">
        <v>20046600</v>
      </c>
      <c r="Q17" s="28">
        <v>20046600</v>
      </c>
      <c r="R17" s="28">
        <v>20046600</v>
      </c>
      <c r="S17" s="28">
        <v>20046600</v>
      </c>
      <c r="T17" s="2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2:38">
      <c r="D18" s="5" t="s">
        <v>91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1933050</v>
      </c>
      <c r="O18" s="28">
        <v>1933050</v>
      </c>
      <c r="P18" s="28">
        <v>1933050</v>
      </c>
      <c r="Q18" s="28">
        <v>1933050</v>
      </c>
      <c r="R18" s="28">
        <v>1933050</v>
      </c>
      <c r="S18" s="28">
        <v>1933050</v>
      </c>
      <c r="T18" s="22"/>
      <c r="AG18" s="142"/>
      <c r="AH18" s="142"/>
      <c r="AI18" s="142"/>
      <c r="AJ18" s="142"/>
      <c r="AK18" s="142"/>
      <c r="AL18" s="142"/>
    </row>
    <row r="19" spans="2:38">
      <c r="D19" s="5" t="s">
        <v>92</v>
      </c>
      <c r="E19" s="28">
        <v>0</v>
      </c>
      <c r="F19" s="28">
        <v>0</v>
      </c>
      <c r="G19" s="28">
        <v>0</v>
      </c>
      <c r="H19" s="28">
        <v>357202188</v>
      </c>
      <c r="I19" s="28">
        <v>184032450</v>
      </c>
      <c r="J19" s="28">
        <v>316625431</v>
      </c>
      <c r="K19" s="28">
        <v>357202188</v>
      </c>
      <c r="L19" s="28">
        <v>403210300</v>
      </c>
      <c r="M19" s="28">
        <v>443787056</v>
      </c>
      <c r="N19" s="28">
        <v>270617319</v>
      </c>
      <c r="O19" s="28">
        <v>403210300</v>
      </c>
      <c r="P19" s="28">
        <v>184032450</v>
      </c>
      <c r="Q19" s="28">
        <v>270617319</v>
      </c>
      <c r="R19" s="28">
        <v>403210300</v>
      </c>
      <c r="S19" s="28">
        <v>357202188</v>
      </c>
      <c r="T19" s="2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2:38">
      <c r="D20" s="5" t="s">
        <v>93</v>
      </c>
      <c r="E20" s="28">
        <v>0</v>
      </c>
      <c r="F20" s="28">
        <v>0</v>
      </c>
      <c r="G20" s="28">
        <v>0</v>
      </c>
      <c r="H20" s="28">
        <v>153150480</v>
      </c>
      <c r="I20" s="28">
        <v>153150480</v>
      </c>
      <c r="J20" s="28">
        <v>153150480</v>
      </c>
      <c r="K20" s="28">
        <v>153150480</v>
      </c>
      <c r="L20" s="28">
        <v>153150480</v>
      </c>
      <c r="M20" s="28">
        <v>153150480</v>
      </c>
      <c r="N20" s="28">
        <v>153150480</v>
      </c>
      <c r="O20" s="28">
        <v>153150480</v>
      </c>
      <c r="P20" s="28">
        <v>153150480</v>
      </c>
      <c r="Q20" s="28">
        <v>153150480</v>
      </c>
      <c r="R20" s="28">
        <v>153150480</v>
      </c>
      <c r="S20" s="28">
        <v>153150480</v>
      </c>
      <c r="T20" s="2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2:38">
      <c r="D21" s="5" t="s">
        <v>94</v>
      </c>
      <c r="E21" s="28">
        <f>(E15/12)</f>
        <v>3802000</v>
      </c>
      <c r="F21" s="28">
        <f t="shared" ref="F21:S21" si="0">(F15/12)</f>
        <v>7453308.333333333</v>
      </c>
      <c r="G21" s="28">
        <f t="shared" si="0"/>
        <v>7988975</v>
      </c>
      <c r="H21" s="28">
        <f t="shared" si="0"/>
        <v>34258250</v>
      </c>
      <c r="I21" s="28">
        <f t="shared" si="0"/>
        <v>36127500</v>
      </c>
      <c r="J21" s="28">
        <f t="shared" si="0"/>
        <v>86843866.666666672</v>
      </c>
      <c r="K21" s="28">
        <f t="shared" si="0"/>
        <v>86843866.666666672</v>
      </c>
      <c r="L21" s="28">
        <f t="shared" si="0"/>
        <v>86843866.666666672</v>
      </c>
      <c r="M21" s="28">
        <f t="shared" si="0"/>
        <v>106306666.66666667</v>
      </c>
      <c r="N21" s="28">
        <f t="shared" si="0"/>
        <v>106306666.66666667</v>
      </c>
      <c r="O21" s="28">
        <f t="shared" si="0"/>
        <v>106306666.66666667</v>
      </c>
      <c r="P21" s="28">
        <f t="shared" si="0"/>
        <v>106306666.66666667</v>
      </c>
      <c r="Q21" s="28">
        <f t="shared" si="0"/>
        <v>106306666.66666667</v>
      </c>
      <c r="R21" s="28">
        <f t="shared" si="0"/>
        <v>106306666.66666667</v>
      </c>
      <c r="S21" s="28">
        <f t="shared" si="0"/>
        <v>106306666.66666667</v>
      </c>
      <c r="T21" s="2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2:38">
      <c r="D22" s="5" t="s">
        <v>95</v>
      </c>
      <c r="E22" s="28">
        <f>150000000+(E16/12)</f>
        <v>154951766.66666666</v>
      </c>
      <c r="F22" s="28">
        <f>(F16/12)</f>
        <v>4951766.666666667</v>
      </c>
      <c r="G22" s="28">
        <f t="shared" ref="G22:S22" si="1">(G16/12)</f>
        <v>4951766.666666667</v>
      </c>
      <c r="H22" s="28">
        <f t="shared" si="1"/>
        <v>7557003.125</v>
      </c>
      <c r="I22" s="28">
        <f t="shared" si="1"/>
        <v>7557003.125</v>
      </c>
      <c r="J22" s="28">
        <f t="shared" si="1"/>
        <v>7557003.125</v>
      </c>
      <c r="K22" s="28">
        <f t="shared" si="1"/>
        <v>7557003.125</v>
      </c>
      <c r="L22" s="28">
        <f t="shared" si="1"/>
        <v>7557003.125</v>
      </c>
      <c r="M22" s="28">
        <f t="shared" si="1"/>
        <v>7557003.125</v>
      </c>
      <c r="N22" s="28">
        <f t="shared" si="1"/>
        <v>7557003.125</v>
      </c>
      <c r="O22" s="28">
        <f t="shared" si="1"/>
        <v>7557003.125</v>
      </c>
      <c r="P22" s="28">
        <f t="shared" si="1"/>
        <v>7557003.125</v>
      </c>
      <c r="Q22" s="28">
        <f>(Q16/12)+150000000</f>
        <v>157557003.125</v>
      </c>
      <c r="R22" s="28">
        <f t="shared" si="1"/>
        <v>7557003.125</v>
      </c>
      <c r="S22" s="28">
        <f t="shared" si="1"/>
        <v>7557003.125</v>
      </c>
      <c r="T22" s="2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2:38">
      <c r="D23" s="5" t="s">
        <v>96</v>
      </c>
      <c r="E23" s="28">
        <v>0</v>
      </c>
      <c r="F23" s="28">
        <v>17076150</v>
      </c>
      <c r="G23" s="28">
        <v>36161259</v>
      </c>
      <c r="H23" s="28">
        <v>36161259</v>
      </c>
      <c r="I23" s="28">
        <v>89338025</v>
      </c>
      <c r="J23" s="28">
        <v>104696783</v>
      </c>
      <c r="K23" s="28">
        <v>104696783</v>
      </c>
      <c r="L23" s="28">
        <v>104696783</v>
      </c>
      <c r="M23" s="28">
        <v>104696783</v>
      </c>
      <c r="N23" s="28">
        <v>104696783</v>
      </c>
      <c r="O23" s="28">
        <v>104696783</v>
      </c>
      <c r="P23" s="28">
        <v>104696783</v>
      </c>
      <c r="Q23" s="28">
        <v>104696783</v>
      </c>
      <c r="R23" s="28">
        <v>104696783</v>
      </c>
      <c r="S23" s="28">
        <v>104696783</v>
      </c>
      <c r="T23" s="2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2:38">
      <c r="B24" s="27"/>
      <c r="D24" s="5" t="s">
        <v>9</v>
      </c>
      <c r="E24" s="28">
        <f>(E15+E16+E20+E21+E22*70%)*22/(30*12)</f>
        <v>13280265.574074073</v>
      </c>
      <c r="F24" s="28">
        <f>(F15+F16+F20+F21+F22*70%)*22/(30*12)</f>
        <v>9764360.527777778</v>
      </c>
      <c r="G24" s="28">
        <f>(G15+G16+G20+G21+G22*70%)*22/(30*12)</f>
        <v>10189917.935185185</v>
      </c>
      <c r="H24" s="28">
        <f t="shared" ref="H24:S24" si="2">(H15+H16+H20+H21+H22*70%)*22/(30*12)</f>
        <v>42440546.480902776</v>
      </c>
      <c r="I24" s="28">
        <f t="shared" si="2"/>
        <v>43925561.758680552</v>
      </c>
      <c r="J24" s="28">
        <f t="shared" si="2"/>
        <v>84216897.499421299</v>
      </c>
      <c r="K24" s="28">
        <f t="shared" si="2"/>
        <v>84216897.499421299</v>
      </c>
      <c r="L24" s="28">
        <f t="shared" si="2"/>
        <v>84216897.499421299</v>
      </c>
      <c r="M24" s="28">
        <f t="shared" si="2"/>
        <v>99679010.832754642</v>
      </c>
      <c r="N24" s="28">
        <f t="shared" si="2"/>
        <v>99679010.832754642</v>
      </c>
      <c r="O24" s="28">
        <f t="shared" si="2"/>
        <v>99679010.832754642</v>
      </c>
      <c r="P24" s="28">
        <f t="shared" si="2"/>
        <v>99679010.832754642</v>
      </c>
      <c r="Q24" s="28">
        <f t="shared" si="2"/>
        <v>106095677.49942131</v>
      </c>
      <c r="R24" s="28">
        <f t="shared" si="2"/>
        <v>99679010.832754642</v>
      </c>
      <c r="S24" s="28">
        <f t="shared" si="2"/>
        <v>99679010.832754642</v>
      </c>
      <c r="T24" s="2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2:38">
      <c r="B25" s="27"/>
      <c r="D25" s="5" t="s">
        <v>10</v>
      </c>
      <c r="E25" s="28">
        <f>(E15+E19+E20+E17+E23+E21)/12</f>
        <v>4118833.3333333335</v>
      </c>
      <c r="F25" s="28">
        <f t="shared" ref="F25:S25" si="3">(F15+F19+F20+F17+F23+F21)/12</f>
        <v>9552929.8611111101</v>
      </c>
      <c r="G25" s="28">
        <f t="shared" si="3"/>
        <v>11723661.166666666</v>
      </c>
      <c r="H25" s="28">
        <f t="shared" si="3"/>
        <v>84326481.416666672</v>
      </c>
      <c r="I25" s="28">
        <f t="shared" si="3"/>
        <v>76352087.916666672</v>
      </c>
      <c r="J25" s="28">
        <f t="shared" si="3"/>
        <v>143624130.05555555</v>
      </c>
      <c r="K25" s="28">
        <f t="shared" si="3"/>
        <v>147005526.47222224</v>
      </c>
      <c r="L25" s="28">
        <f t="shared" si="3"/>
        <v>150839535.80555555</v>
      </c>
      <c r="M25" s="28">
        <f t="shared" si="3"/>
        <v>175305632.1388889</v>
      </c>
      <c r="N25" s="28">
        <f t="shared" si="3"/>
        <v>160874820.72222224</v>
      </c>
      <c r="O25" s="28">
        <f t="shared" si="3"/>
        <v>171924235.80555555</v>
      </c>
      <c r="P25" s="28">
        <f t="shared" si="3"/>
        <v>153659414.97222224</v>
      </c>
      <c r="Q25" s="28">
        <f t="shared" si="3"/>
        <v>160874820.72222224</v>
      </c>
      <c r="R25" s="28">
        <f t="shared" si="3"/>
        <v>171924235.80555555</v>
      </c>
      <c r="S25" s="28">
        <f t="shared" si="3"/>
        <v>168090226.47222224</v>
      </c>
      <c r="T25" s="2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2:38">
      <c r="B26" s="27"/>
      <c r="D26" s="5" t="s">
        <v>11</v>
      </c>
      <c r="E26" s="28">
        <f>(E15+E19+E20+E17+E23+E21)/12</f>
        <v>4118833.3333333335</v>
      </c>
      <c r="F26" s="28">
        <f t="shared" ref="F26:S26" si="4">(F15+F19+F20+F17+F23+F21)/12</f>
        <v>9552929.8611111101</v>
      </c>
      <c r="G26" s="28">
        <f t="shared" si="4"/>
        <v>11723661.166666666</v>
      </c>
      <c r="H26" s="28">
        <f t="shared" si="4"/>
        <v>84326481.416666672</v>
      </c>
      <c r="I26" s="28">
        <f t="shared" si="4"/>
        <v>76352087.916666672</v>
      </c>
      <c r="J26" s="28">
        <f t="shared" si="4"/>
        <v>143624130.05555555</v>
      </c>
      <c r="K26" s="28">
        <f t="shared" si="4"/>
        <v>147005526.47222224</v>
      </c>
      <c r="L26" s="28">
        <f t="shared" si="4"/>
        <v>150839535.80555555</v>
      </c>
      <c r="M26" s="28">
        <f t="shared" si="4"/>
        <v>175305632.1388889</v>
      </c>
      <c r="N26" s="28">
        <f t="shared" si="4"/>
        <v>160874820.72222224</v>
      </c>
      <c r="O26" s="28">
        <f t="shared" si="4"/>
        <v>171924235.80555555</v>
      </c>
      <c r="P26" s="28">
        <f t="shared" si="4"/>
        <v>153659414.97222224</v>
      </c>
      <c r="Q26" s="28">
        <f t="shared" si="4"/>
        <v>160874820.72222224</v>
      </c>
      <c r="R26" s="28">
        <f t="shared" si="4"/>
        <v>171924235.80555555</v>
      </c>
      <c r="S26" s="28">
        <f t="shared" si="4"/>
        <v>168090226.47222224</v>
      </c>
      <c r="T26" s="2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2:38">
      <c r="B27" s="27"/>
      <c r="D27" s="5" t="s">
        <v>12</v>
      </c>
      <c r="E27" s="28">
        <f>E26*12%</f>
        <v>494260</v>
      </c>
      <c r="F27" s="28">
        <f t="shared" ref="F27:S27" si="5">F26*12%</f>
        <v>1146351.5833333333</v>
      </c>
      <c r="G27" s="28">
        <f t="shared" si="5"/>
        <v>1406839.3399999999</v>
      </c>
      <c r="H27" s="28">
        <f t="shared" si="5"/>
        <v>10119177.77</v>
      </c>
      <c r="I27" s="28">
        <f t="shared" si="5"/>
        <v>9162250.5500000007</v>
      </c>
      <c r="J27" s="28">
        <f t="shared" si="5"/>
        <v>17234895.606666666</v>
      </c>
      <c r="K27" s="28">
        <f t="shared" si="5"/>
        <v>17640663.17666667</v>
      </c>
      <c r="L27" s="28">
        <f t="shared" si="5"/>
        <v>18100744.296666667</v>
      </c>
      <c r="M27" s="28">
        <f t="shared" si="5"/>
        <v>21036675.856666666</v>
      </c>
      <c r="N27" s="28">
        <f t="shared" si="5"/>
        <v>19304978.486666668</v>
      </c>
      <c r="O27" s="28">
        <f t="shared" si="5"/>
        <v>20630908.296666667</v>
      </c>
      <c r="P27" s="28">
        <f t="shared" si="5"/>
        <v>18439129.796666667</v>
      </c>
      <c r="Q27" s="28">
        <f t="shared" si="5"/>
        <v>19304978.486666668</v>
      </c>
      <c r="R27" s="28">
        <f t="shared" si="5"/>
        <v>20630908.296666667</v>
      </c>
      <c r="S27" s="28">
        <f t="shared" si="5"/>
        <v>20170827.17666667</v>
      </c>
      <c r="T27" s="2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2:38">
      <c r="B28" s="27"/>
      <c r="D28" s="5" t="s">
        <v>13</v>
      </c>
      <c r="E28" s="28">
        <f>(E15+E19+E20+E21+E23)*8.5%+E18*12.5%</f>
        <v>4201210</v>
      </c>
      <c r="F28" s="28">
        <f t="shared" ref="F28:S28" si="6">(F15+F19+F20+F21+F23)*8.5%+F18*12.5%</f>
        <v>9687378.458333334</v>
      </c>
      <c r="G28" s="28">
        <f t="shared" si="6"/>
        <v>11901524.390000001</v>
      </c>
      <c r="H28" s="28">
        <f t="shared" si="6"/>
        <v>84309050.045000002</v>
      </c>
      <c r="I28" s="28">
        <f t="shared" si="6"/>
        <v>76175168.675000012</v>
      </c>
      <c r="J28" s="28">
        <f t="shared" si="6"/>
        <v>144792651.6566667</v>
      </c>
      <c r="K28" s="28">
        <f t="shared" si="6"/>
        <v>148241676.00166669</v>
      </c>
      <c r="L28" s="28">
        <f t="shared" si="6"/>
        <v>152152365.52166668</v>
      </c>
      <c r="M28" s="28">
        <f t="shared" si="6"/>
        <v>177107783.7816667</v>
      </c>
      <c r="N28" s="28">
        <f t="shared" si="6"/>
        <v>162629987.38666669</v>
      </c>
      <c r="O28" s="28">
        <f t="shared" si="6"/>
        <v>173900390.77166668</v>
      </c>
      <c r="P28" s="28">
        <f t="shared" si="6"/>
        <v>155270273.52166668</v>
      </c>
      <c r="Q28" s="28">
        <f t="shared" si="6"/>
        <v>162629987.38666669</v>
      </c>
      <c r="R28" s="28">
        <f t="shared" si="6"/>
        <v>173900390.77166668</v>
      </c>
      <c r="S28" s="28">
        <f t="shared" si="6"/>
        <v>169989701.25166669</v>
      </c>
      <c r="T28" s="2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2:38">
      <c r="B29" s="27"/>
      <c r="D29" s="5" t="s">
        <v>14</v>
      </c>
      <c r="E29" s="28">
        <f>(E15+E19+E20+E21+E23)*12%</f>
        <v>5931120</v>
      </c>
      <c r="F29" s="28">
        <f t="shared" ref="F29:S29" si="7">(F15+F19+F20+F21+F23)*12%</f>
        <v>13676298.999999998</v>
      </c>
      <c r="G29" s="28">
        <f t="shared" si="7"/>
        <v>16802152.079999998</v>
      </c>
      <c r="H29" s="28">
        <f t="shared" si="7"/>
        <v>119024541.23999999</v>
      </c>
      <c r="I29" s="28">
        <f t="shared" si="7"/>
        <v>107541414.59999999</v>
      </c>
      <c r="J29" s="28">
        <f t="shared" si="7"/>
        <v>204413155.28</v>
      </c>
      <c r="K29" s="28">
        <f t="shared" si="7"/>
        <v>209282366.12</v>
      </c>
      <c r="L29" s="28">
        <f t="shared" si="7"/>
        <v>214803339.56</v>
      </c>
      <c r="M29" s="28">
        <f t="shared" si="7"/>
        <v>250034518.28</v>
      </c>
      <c r="N29" s="28">
        <f t="shared" si="7"/>
        <v>229254149.84</v>
      </c>
      <c r="O29" s="28">
        <f t="shared" si="7"/>
        <v>245165307.56</v>
      </c>
      <c r="P29" s="28">
        <f t="shared" si="7"/>
        <v>218863965.56</v>
      </c>
      <c r="Q29" s="28">
        <f t="shared" si="7"/>
        <v>229254149.84</v>
      </c>
      <c r="R29" s="28">
        <f t="shared" si="7"/>
        <v>245165307.56</v>
      </c>
      <c r="S29" s="28">
        <f t="shared" si="7"/>
        <v>239644334.12</v>
      </c>
      <c r="T29" s="2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2:38">
      <c r="B30" s="27"/>
      <c r="D30" s="5" t="s">
        <v>15</v>
      </c>
      <c r="E30" s="28">
        <f>(E15+E19+E20+E21+E23)*2.346%+E18*2.346%</f>
        <v>1159533.9600000002</v>
      </c>
      <c r="F30" s="28">
        <f t="shared" ref="F30:S30" si="8">(F15+F19+F20+F21+F23)*2.346%+F18*2.346%</f>
        <v>2673716.4545</v>
      </c>
      <c r="G30" s="28">
        <f t="shared" si="8"/>
        <v>3284820.7316400004</v>
      </c>
      <c r="H30" s="28">
        <f t="shared" si="8"/>
        <v>23269297.812420003</v>
      </c>
      <c r="I30" s="28">
        <f t="shared" si="8"/>
        <v>21024346.554300003</v>
      </c>
      <c r="J30" s="28">
        <f t="shared" si="8"/>
        <v>39962771.857240006</v>
      </c>
      <c r="K30" s="28">
        <f t="shared" si="8"/>
        <v>40914702.576460004</v>
      </c>
      <c r="L30" s="28">
        <f t="shared" si="8"/>
        <v>41994052.883980006</v>
      </c>
      <c r="M30" s="28">
        <f t="shared" si="8"/>
        <v>48881748.323740005</v>
      </c>
      <c r="N30" s="28">
        <f t="shared" si="8"/>
        <v>44864535.646720007</v>
      </c>
      <c r="O30" s="28">
        <f t="shared" si="8"/>
        <v>47975166.980980009</v>
      </c>
      <c r="P30" s="28">
        <f t="shared" si="8"/>
        <v>42833254.619980007</v>
      </c>
      <c r="Q30" s="28">
        <f t="shared" si="8"/>
        <v>44864535.646720007</v>
      </c>
      <c r="R30" s="28">
        <f t="shared" si="8"/>
        <v>47975166.980980009</v>
      </c>
      <c r="S30" s="28">
        <f t="shared" si="8"/>
        <v>46895816.673460007</v>
      </c>
      <c r="T30" s="2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2:38">
      <c r="B31" s="27"/>
      <c r="D31" s="5" t="s">
        <v>16</v>
      </c>
      <c r="E31" s="28">
        <f>(E16+E22)*70%*8.5%</f>
        <v>12755191.516666668</v>
      </c>
      <c r="F31" s="28">
        <f t="shared" ref="F31:S31" si="9">(F16+F22)*70%*8.5%</f>
        <v>3830191.5166666666</v>
      </c>
      <c r="G31" s="28">
        <f t="shared" si="9"/>
        <v>3830191.5166666666</v>
      </c>
      <c r="H31" s="28">
        <f t="shared" si="9"/>
        <v>5845341.9171875007</v>
      </c>
      <c r="I31" s="28">
        <f t="shared" si="9"/>
        <v>5845341.9171875007</v>
      </c>
      <c r="J31" s="28">
        <f t="shared" si="9"/>
        <v>5845341.9171875007</v>
      </c>
      <c r="K31" s="28">
        <f t="shared" si="9"/>
        <v>5845341.9171875007</v>
      </c>
      <c r="L31" s="28">
        <f t="shared" si="9"/>
        <v>5845341.9171875007</v>
      </c>
      <c r="M31" s="28">
        <f t="shared" si="9"/>
        <v>5845341.9171875007</v>
      </c>
      <c r="N31" s="28">
        <f t="shared" si="9"/>
        <v>5845341.9171875007</v>
      </c>
      <c r="O31" s="28">
        <f t="shared" si="9"/>
        <v>5845341.9171875007</v>
      </c>
      <c r="P31" s="28">
        <f t="shared" si="9"/>
        <v>5845341.9171875007</v>
      </c>
      <c r="Q31" s="28">
        <f t="shared" si="9"/>
        <v>14770341.917187501</v>
      </c>
      <c r="R31" s="28">
        <f t="shared" si="9"/>
        <v>5845341.9171875007</v>
      </c>
      <c r="S31" s="28">
        <f t="shared" si="9"/>
        <v>5845341.9171875007</v>
      </c>
      <c r="T31" s="2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2:38">
      <c r="B32" s="27"/>
      <c r="D32" s="5" t="s">
        <v>17</v>
      </c>
      <c r="E32" s="28">
        <f>(E16+E22)*70%*12%</f>
        <v>18007329.199999999</v>
      </c>
      <c r="F32" s="28">
        <f t="shared" ref="F32:S32" si="10">(F16+F22)*70%*12%</f>
        <v>5407329.1999999993</v>
      </c>
      <c r="G32" s="28">
        <f t="shared" si="10"/>
        <v>5407329.1999999993</v>
      </c>
      <c r="H32" s="28">
        <f t="shared" si="10"/>
        <v>8252247.4124999996</v>
      </c>
      <c r="I32" s="28">
        <f t="shared" si="10"/>
        <v>8252247.4124999996</v>
      </c>
      <c r="J32" s="28">
        <f t="shared" si="10"/>
        <v>8252247.4124999996</v>
      </c>
      <c r="K32" s="28">
        <f t="shared" si="10"/>
        <v>8252247.4124999996</v>
      </c>
      <c r="L32" s="28">
        <f t="shared" si="10"/>
        <v>8252247.4124999996</v>
      </c>
      <c r="M32" s="28">
        <f t="shared" si="10"/>
        <v>8252247.4124999996</v>
      </c>
      <c r="N32" s="28">
        <f t="shared" si="10"/>
        <v>8252247.4124999996</v>
      </c>
      <c r="O32" s="28">
        <f t="shared" si="10"/>
        <v>8252247.4124999996</v>
      </c>
      <c r="P32" s="28">
        <f t="shared" si="10"/>
        <v>8252247.4124999996</v>
      </c>
      <c r="Q32" s="28">
        <f t="shared" si="10"/>
        <v>20852247.412499998</v>
      </c>
      <c r="R32" s="28">
        <f t="shared" si="10"/>
        <v>8252247.4124999996</v>
      </c>
      <c r="S32" s="28">
        <f t="shared" si="10"/>
        <v>8252247.4124999996</v>
      </c>
      <c r="T32" s="2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2:38">
      <c r="B33" s="27"/>
      <c r="D33" s="5" t="s">
        <v>18</v>
      </c>
      <c r="E33" s="28">
        <f>(E16+E22)*70%*2.346%</f>
        <v>3520432.8585999999</v>
      </c>
      <c r="F33" s="28">
        <f t="shared" ref="F33:S33" si="11">(F16+F22)*70%*2.346%</f>
        <v>1057132.8585999999</v>
      </c>
      <c r="G33" s="28">
        <f t="shared" si="11"/>
        <v>1057132.8585999999</v>
      </c>
      <c r="H33" s="28">
        <f t="shared" si="11"/>
        <v>1613314.3691437501</v>
      </c>
      <c r="I33" s="28">
        <f t="shared" si="11"/>
        <v>1613314.3691437501</v>
      </c>
      <c r="J33" s="28">
        <f t="shared" si="11"/>
        <v>1613314.3691437501</v>
      </c>
      <c r="K33" s="28">
        <f t="shared" si="11"/>
        <v>1613314.3691437501</v>
      </c>
      <c r="L33" s="28">
        <f t="shared" si="11"/>
        <v>1613314.3691437501</v>
      </c>
      <c r="M33" s="28">
        <f t="shared" si="11"/>
        <v>1613314.3691437501</v>
      </c>
      <c r="N33" s="28">
        <f t="shared" si="11"/>
        <v>1613314.3691437501</v>
      </c>
      <c r="O33" s="28">
        <f t="shared" si="11"/>
        <v>1613314.3691437501</v>
      </c>
      <c r="P33" s="28">
        <f t="shared" si="11"/>
        <v>1613314.3691437501</v>
      </c>
      <c r="Q33" s="28">
        <f t="shared" si="11"/>
        <v>4076614.3691437505</v>
      </c>
      <c r="R33" s="28">
        <f t="shared" si="11"/>
        <v>1613314.3691437501</v>
      </c>
      <c r="S33" s="28">
        <f t="shared" si="11"/>
        <v>1613314.3691437501</v>
      </c>
      <c r="T33" s="2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2:38">
      <c r="B34" s="27"/>
      <c r="D34" s="5" t="s">
        <v>19</v>
      </c>
      <c r="E34" s="28">
        <f>(E15+E19+E20+E21+E23)*4%</f>
        <v>1977040</v>
      </c>
      <c r="F34" s="28">
        <f t="shared" ref="F34:S34" si="12">(F15+F19+F20+F21+F23)*4%</f>
        <v>4558766.333333333</v>
      </c>
      <c r="G34" s="28">
        <f t="shared" si="12"/>
        <v>5600717.3600000003</v>
      </c>
      <c r="H34" s="28">
        <f t="shared" si="12"/>
        <v>39674847.079999998</v>
      </c>
      <c r="I34" s="28">
        <f t="shared" si="12"/>
        <v>35847138.200000003</v>
      </c>
      <c r="J34" s="28">
        <f t="shared" si="12"/>
        <v>68137718.426666677</v>
      </c>
      <c r="K34" s="28">
        <f t="shared" si="12"/>
        <v>69760788.706666678</v>
      </c>
      <c r="L34" s="28">
        <f t="shared" si="12"/>
        <v>71601113.186666667</v>
      </c>
      <c r="M34" s="28">
        <f t="shared" si="12"/>
        <v>83344839.426666677</v>
      </c>
      <c r="N34" s="28">
        <f t="shared" si="12"/>
        <v>76418049.946666673</v>
      </c>
      <c r="O34" s="28">
        <f t="shared" si="12"/>
        <v>81721769.186666667</v>
      </c>
      <c r="P34" s="28">
        <f t="shared" si="12"/>
        <v>72954655.186666667</v>
      </c>
      <c r="Q34" s="28">
        <f t="shared" si="12"/>
        <v>76418049.946666673</v>
      </c>
      <c r="R34" s="28">
        <f t="shared" si="12"/>
        <v>81721769.186666667</v>
      </c>
      <c r="S34" s="28">
        <f t="shared" si="12"/>
        <v>79881444.706666678</v>
      </c>
      <c r="T34" s="2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2:38">
      <c r="B35" s="27"/>
      <c r="D35" s="5" t="s">
        <v>20</v>
      </c>
      <c r="E35" s="28">
        <f>(E15+E19+E20+E21+E23)*3%</f>
        <v>1482780</v>
      </c>
      <c r="F35" s="28">
        <f t="shared" ref="F35:S35" si="13">(F15+F19+F20+F21+F23)*3%</f>
        <v>3419074.7499999995</v>
      </c>
      <c r="G35" s="28">
        <f t="shared" si="13"/>
        <v>4200538.0199999996</v>
      </c>
      <c r="H35" s="28">
        <f t="shared" si="13"/>
        <v>29756135.309999999</v>
      </c>
      <c r="I35" s="28">
        <f t="shared" si="13"/>
        <v>26885353.649999999</v>
      </c>
      <c r="J35" s="28">
        <f t="shared" si="13"/>
        <v>51103288.82</v>
      </c>
      <c r="K35" s="28">
        <f t="shared" si="13"/>
        <v>52320591.530000001</v>
      </c>
      <c r="L35" s="28">
        <f t="shared" si="13"/>
        <v>53700834.890000001</v>
      </c>
      <c r="M35" s="28">
        <f t="shared" si="13"/>
        <v>62508629.57</v>
      </c>
      <c r="N35" s="28">
        <f t="shared" si="13"/>
        <v>57313537.460000001</v>
      </c>
      <c r="O35" s="28">
        <f t="shared" si="13"/>
        <v>61291326.890000001</v>
      </c>
      <c r="P35" s="28">
        <f t="shared" si="13"/>
        <v>54715991.390000001</v>
      </c>
      <c r="Q35" s="28">
        <f t="shared" si="13"/>
        <v>57313537.460000001</v>
      </c>
      <c r="R35" s="28">
        <f t="shared" si="13"/>
        <v>61291326.890000001</v>
      </c>
      <c r="S35" s="28">
        <f t="shared" si="13"/>
        <v>59911083.530000001</v>
      </c>
      <c r="T35" s="2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2:38">
      <c r="B36" s="27"/>
      <c r="D36" s="5" t="s">
        <v>21</v>
      </c>
      <c r="E36" s="28">
        <f>(E15+E19+E20+E21+E23)*2%</f>
        <v>988520</v>
      </c>
      <c r="F36" s="28">
        <f t="shared" ref="F36:S36" si="14">(F15+F19+F20+F21+F23)*2%</f>
        <v>2279383.1666666665</v>
      </c>
      <c r="G36" s="28">
        <f t="shared" si="14"/>
        <v>2800358.68</v>
      </c>
      <c r="H36" s="28">
        <f t="shared" si="14"/>
        <v>19837423.539999999</v>
      </c>
      <c r="I36" s="28">
        <f t="shared" si="14"/>
        <v>17923569.100000001</v>
      </c>
      <c r="J36" s="28">
        <f t="shared" si="14"/>
        <v>34068859.213333338</v>
      </c>
      <c r="K36" s="28">
        <f t="shared" si="14"/>
        <v>34880394.353333339</v>
      </c>
      <c r="L36" s="28">
        <f t="shared" si="14"/>
        <v>35800556.593333334</v>
      </c>
      <c r="M36" s="28">
        <f t="shared" si="14"/>
        <v>41672419.713333338</v>
      </c>
      <c r="N36" s="28">
        <f t="shared" si="14"/>
        <v>38209024.973333336</v>
      </c>
      <c r="O36" s="28">
        <f t="shared" si="14"/>
        <v>40860884.593333334</v>
      </c>
      <c r="P36" s="28">
        <f t="shared" si="14"/>
        <v>36477327.593333334</v>
      </c>
      <c r="Q36" s="28">
        <f t="shared" si="14"/>
        <v>38209024.973333336</v>
      </c>
      <c r="R36" s="28">
        <f t="shared" si="14"/>
        <v>40860884.593333334</v>
      </c>
      <c r="S36" s="28">
        <f t="shared" si="14"/>
        <v>39940722.353333339</v>
      </c>
      <c r="T36" s="2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2:38">
      <c r="B37" s="27"/>
      <c r="D37" s="5" t="s">
        <v>22</v>
      </c>
      <c r="E37" s="28">
        <f>(E16+E22)*70%*4%</f>
        <v>6002443.0666666664</v>
      </c>
      <c r="F37" s="28">
        <f t="shared" ref="F37:S37" si="15">(F16+F22)*70%*4%</f>
        <v>1802443.0666666667</v>
      </c>
      <c r="G37" s="28">
        <f t="shared" si="15"/>
        <v>1802443.0666666667</v>
      </c>
      <c r="H37" s="28">
        <f t="shared" si="15"/>
        <v>2750749.1375000002</v>
      </c>
      <c r="I37" s="28">
        <f t="shared" si="15"/>
        <v>2750749.1375000002</v>
      </c>
      <c r="J37" s="28">
        <f t="shared" si="15"/>
        <v>2750749.1375000002</v>
      </c>
      <c r="K37" s="28">
        <f t="shared" si="15"/>
        <v>2750749.1375000002</v>
      </c>
      <c r="L37" s="28">
        <f t="shared" si="15"/>
        <v>2750749.1375000002</v>
      </c>
      <c r="M37" s="28">
        <f t="shared" si="15"/>
        <v>2750749.1375000002</v>
      </c>
      <c r="N37" s="28">
        <f t="shared" si="15"/>
        <v>2750749.1375000002</v>
      </c>
      <c r="O37" s="28">
        <f t="shared" si="15"/>
        <v>2750749.1375000002</v>
      </c>
      <c r="P37" s="28">
        <f t="shared" si="15"/>
        <v>2750749.1375000002</v>
      </c>
      <c r="Q37" s="28">
        <f t="shared" si="15"/>
        <v>6950749.1375000002</v>
      </c>
      <c r="R37" s="28">
        <f t="shared" si="15"/>
        <v>2750749.1375000002</v>
      </c>
      <c r="S37" s="28">
        <f t="shared" si="15"/>
        <v>2750749.1375000002</v>
      </c>
      <c r="T37" s="22"/>
      <c r="X37" s="142"/>
      <c r="Y37" s="143"/>
      <c r="Z37" s="143"/>
      <c r="AA37" s="143"/>
      <c r="AB37" s="143"/>
      <c r="AC37" s="143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2:38">
      <c r="B38" s="27"/>
      <c r="D38" s="5" t="s">
        <v>23</v>
      </c>
      <c r="E38" s="28">
        <f>(E16+E22)*70%*3%</f>
        <v>4501832.3</v>
      </c>
      <c r="F38" s="28">
        <f t="shared" ref="F38:S38" si="16">(F16+F22)*70%*3%</f>
        <v>1351832.2999999998</v>
      </c>
      <c r="G38" s="28">
        <f t="shared" si="16"/>
        <v>1351832.2999999998</v>
      </c>
      <c r="H38" s="28">
        <f t="shared" si="16"/>
        <v>2063061.8531249999</v>
      </c>
      <c r="I38" s="28">
        <f t="shared" si="16"/>
        <v>2063061.8531249999</v>
      </c>
      <c r="J38" s="28">
        <f t="shared" si="16"/>
        <v>2063061.8531249999</v>
      </c>
      <c r="K38" s="28">
        <f t="shared" si="16"/>
        <v>2063061.8531249999</v>
      </c>
      <c r="L38" s="28">
        <f t="shared" si="16"/>
        <v>2063061.8531249999</v>
      </c>
      <c r="M38" s="28">
        <f t="shared" si="16"/>
        <v>2063061.8531249999</v>
      </c>
      <c r="N38" s="28">
        <f t="shared" si="16"/>
        <v>2063061.8531249999</v>
      </c>
      <c r="O38" s="28">
        <f t="shared" si="16"/>
        <v>2063061.8531249999</v>
      </c>
      <c r="P38" s="28">
        <f t="shared" si="16"/>
        <v>2063061.8531249999</v>
      </c>
      <c r="Q38" s="28">
        <f t="shared" si="16"/>
        <v>5213061.8531249994</v>
      </c>
      <c r="R38" s="28">
        <f t="shared" si="16"/>
        <v>2063061.8531249999</v>
      </c>
      <c r="S38" s="28">
        <f t="shared" si="16"/>
        <v>2063061.8531249999</v>
      </c>
      <c r="T38" s="22"/>
      <c r="X38" s="142"/>
      <c r="Y38" s="143"/>
      <c r="Z38" s="143"/>
      <c r="AA38" s="143"/>
      <c r="AB38" s="143"/>
      <c r="AC38" s="143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2:38">
      <c r="B39" s="27"/>
      <c r="D39" s="5" t="s">
        <v>24</v>
      </c>
      <c r="E39" s="28">
        <f>(E16+E22)*70%*2%</f>
        <v>3001221.5333333332</v>
      </c>
      <c r="F39" s="28">
        <f t="shared" ref="F39:S39" si="17">(F16+F22)*70%*2%</f>
        <v>901221.53333333333</v>
      </c>
      <c r="G39" s="28">
        <f t="shared" si="17"/>
        <v>901221.53333333333</v>
      </c>
      <c r="H39" s="28">
        <f t="shared" si="17"/>
        <v>1375374.5687500001</v>
      </c>
      <c r="I39" s="28">
        <f t="shared" si="17"/>
        <v>1375374.5687500001</v>
      </c>
      <c r="J39" s="28">
        <f t="shared" si="17"/>
        <v>1375374.5687500001</v>
      </c>
      <c r="K39" s="28">
        <f t="shared" si="17"/>
        <v>1375374.5687500001</v>
      </c>
      <c r="L39" s="28">
        <f t="shared" si="17"/>
        <v>1375374.5687500001</v>
      </c>
      <c r="M39" s="28">
        <f t="shared" si="17"/>
        <v>1375374.5687500001</v>
      </c>
      <c r="N39" s="28">
        <f t="shared" si="17"/>
        <v>1375374.5687500001</v>
      </c>
      <c r="O39" s="28">
        <f t="shared" si="17"/>
        <v>1375374.5687500001</v>
      </c>
      <c r="P39" s="28">
        <f t="shared" si="17"/>
        <v>1375374.5687500001</v>
      </c>
      <c r="Q39" s="28">
        <f t="shared" si="17"/>
        <v>3475374.5687500001</v>
      </c>
      <c r="R39" s="28">
        <f t="shared" si="17"/>
        <v>1375374.5687500001</v>
      </c>
      <c r="S39" s="28">
        <f t="shared" si="17"/>
        <v>1375374.5687500001</v>
      </c>
      <c r="T39" s="22"/>
      <c r="X39" s="143"/>
      <c r="Y39" s="143"/>
      <c r="Z39" s="143"/>
      <c r="AA39" s="143"/>
      <c r="AB39" s="143"/>
      <c r="AC39" s="143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2:38"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2:38">
      <c r="D41" s="27"/>
      <c r="E41" s="28"/>
      <c r="F41" s="28"/>
      <c r="G41" s="28"/>
    </row>
    <row r="42" spans="2:38">
      <c r="D42" s="29" t="s">
        <v>40</v>
      </c>
      <c r="E42" s="30">
        <f>SUM(E15:E39)</f>
        <v>349339813.34267402</v>
      </c>
      <c r="F42" s="30">
        <f t="shared" ref="F42:S42" si="18">SUM(F15:F39)</f>
        <v>259669465.47143334</v>
      </c>
      <c r="G42" s="30">
        <f>SUM(G15:G39)</f>
        <v>299041242.01209182</v>
      </c>
      <c r="H42" s="30">
        <f t="shared" si="18"/>
        <v>1669142888.9948621</v>
      </c>
      <c r="I42" s="30">
        <f t="shared" si="18"/>
        <v>1527555163.8045201</v>
      </c>
      <c r="J42" s="30">
        <f t="shared" si="18"/>
        <v>2774809189.0209794</v>
      </c>
      <c r="K42" s="30">
        <f t="shared" si="18"/>
        <v>2835476580.4585323</v>
      </c>
      <c r="L42" s="30">
        <f t="shared" si="18"/>
        <v>2904264535.5927181</v>
      </c>
      <c r="M42" s="30">
        <f t="shared" si="18"/>
        <v>3358685605.6124792</v>
      </c>
      <c r="N42" s="30">
        <f t="shared" si="18"/>
        <v>3101994944.5671258</v>
      </c>
      <c r="O42" s="30">
        <f t="shared" si="18"/>
        <v>3300238246.2730513</v>
      </c>
      <c r="P42" s="30">
        <f t="shared" si="18"/>
        <v>2972539597.9953847</v>
      </c>
      <c r="Q42" s="30">
        <f t="shared" si="18"/>
        <v>3291849911.2337928</v>
      </c>
      <c r="R42" s="30">
        <f t="shared" si="18"/>
        <v>3300238246.2730513</v>
      </c>
      <c r="S42" s="30">
        <f t="shared" si="18"/>
        <v>3231450291.1388659</v>
      </c>
    </row>
    <row r="43" spans="2:38"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X43" s="22"/>
      <c r="Y43" s="22"/>
      <c r="Z43" s="22"/>
      <c r="AA43" s="22"/>
      <c r="AB43" s="22"/>
      <c r="AC43" s="22"/>
    </row>
    <row r="44" spans="2:38">
      <c r="D44" s="29"/>
      <c r="E44" s="30"/>
      <c r="F44" s="30"/>
      <c r="G44" s="30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2:38">
      <c r="D45" s="29" t="s">
        <v>25</v>
      </c>
      <c r="E45" s="30"/>
      <c r="F45" s="30"/>
      <c r="G45" s="30"/>
      <c r="K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2:38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2:38">
      <c r="D47" s="27"/>
      <c r="E47" s="27"/>
      <c r="F47" s="27"/>
      <c r="G47" s="2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2:38">
      <c r="D48" s="5" t="s">
        <v>26</v>
      </c>
      <c r="E48" s="28">
        <v>350000</v>
      </c>
      <c r="F48" s="28">
        <v>900000</v>
      </c>
      <c r="G48" s="28">
        <v>100000</v>
      </c>
      <c r="H48" s="28">
        <v>9633333</v>
      </c>
      <c r="I48" s="28">
        <v>0</v>
      </c>
      <c r="J48" s="28">
        <v>9633333</v>
      </c>
      <c r="K48" s="28">
        <v>0</v>
      </c>
      <c r="L48" s="28">
        <v>9633333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4:29">
      <c r="D49" s="5" t="s">
        <v>27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2890000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2890000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4:29">
      <c r="D50" s="5" t="s">
        <v>28</v>
      </c>
      <c r="E50" s="28">
        <v>9295263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9295263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4:29">
      <c r="D51" s="5" t="s">
        <v>97</v>
      </c>
      <c r="E51" s="28">
        <v>0</v>
      </c>
      <c r="F51" s="28">
        <v>1000000</v>
      </c>
      <c r="G51" s="28">
        <v>0</v>
      </c>
      <c r="H51" s="28">
        <v>0</v>
      </c>
      <c r="I51" s="28">
        <v>0</v>
      </c>
      <c r="J51" s="28">
        <v>1000000</v>
      </c>
      <c r="K51" s="28">
        <v>0</v>
      </c>
      <c r="L51" s="28">
        <v>0</v>
      </c>
      <c r="M51" s="28">
        <v>1000000</v>
      </c>
      <c r="N51" s="28">
        <v>0</v>
      </c>
      <c r="O51" s="28">
        <v>1000000</v>
      </c>
      <c r="P51" s="28"/>
      <c r="Q51" s="28"/>
      <c r="R51" s="28">
        <v>1000000</v>
      </c>
      <c r="S51" s="28">
        <v>0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4:29">
      <c r="D52" s="5" t="s">
        <v>98</v>
      </c>
      <c r="E52" s="28">
        <v>0</v>
      </c>
      <c r="F52" s="28">
        <v>4000000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4000000</v>
      </c>
      <c r="S52" s="28">
        <v>0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4:29">
      <c r="D53" s="5" t="s">
        <v>99</v>
      </c>
      <c r="E53" s="28">
        <v>0</v>
      </c>
      <c r="F53" s="28">
        <v>140000</v>
      </c>
      <c r="G53" s="28">
        <v>0</v>
      </c>
      <c r="H53" s="28">
        <v>4046000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1011500</v>
      </c>
      <c r="S53" s="28">
        <v>0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4:29"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4:29">
      <c r="D55" s="27"/>
      <c r="E55" s="28"/>
      <c r="F55" s="28"/>
      <c r="G55" s="28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4:29">
      <c r="D56" s="29" t="s">
        <v>41</v>
      </c>
      <c r="E56" s="30">
        <f>SUM(E48:E53)</f>
        <v>9645263</v>
      </c>
      <c r="F56" s="30">
        <f t="shared" ref="F56:J56" si="19">SUM(F48:F53)</f>
        <v>6040000</v>
      </c>
      <c r="G56" s="30">
        <f t="shared" si="19"/>
        <v>100000</v>
      </c>
      <c r="H56" s="30">
        <f t="shared" si="19"/>
        <v>13679333</v>
      </c>
      <c r="I56" s="30">
        <f t="shared" si="19"/>
        <v>0</v>
      </c>
      <c r="J56" s="30">
        <f t="shared" si="19"/>
        <v>10633333</v>
      </c>
      <c r="K56" s="30">
        <f t="shared" ref="K56:S56" si="20">SUM(K48:K53)</f>
        <v>0</v>
      </c>
      <c r="L56" s="30">
        <f t="shared" si="20"/>
        <v>9633333</v>
      </c>
      <c r="M56" s="30">
        <f t="shared" si="20"/>
        <v>13185263</v>
      </c>
      <c r="N56" s="30">
        <f t="shared" si="20"/>
        <v>0</v>
      </c>
      <c r="O56" s="30">
        <f t="shared" si="20"/>
        <v>1000000</v>
      </c>
      <c r="P56" s="30">
        <f t="shared" si="20"/>
        <v>0</v>
      </c>
      <c r="Q56" s="30">
        <f t="shared" si="20"/>
        <v>0</v>
      </c>
      <c r="R56" s="30">
        <f t="shared" si="20"/>
        <v>6011500</v>
      </c>
      <c r="S56" s="30">
        <f t="shared" si="20"/>
        <v>2890000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4:29"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4:29"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4:29">
      <c r="D59" s="29" t="s">
        <v>29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4:29"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4:29">
      <c r="D61" s="29"/>
      <c r="E61" s="30"/>
      <c r="F61" s="30"/>
      <c r="G61" s="3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4:29">
      <c r="D62" s="5" t="s">
        <v>30</v>
      </c>
      <c r="E62" s="28">
        <v>0</v>
      </c>
      <c r="F62" s="28">
        <v>12000</v>
      </c>
      <c r="G62" s="28">
        <v>0</v>
      </c>
      <c r="H62" s="28">
        <v>612000</v>
      </c>
      <c r="I62" s="28">
        <v>612000</v>
      </c>
      <c r="J62" s="28">
        <v>612000</v>
      </c>
      <c r="K62" s="28">
        <v>612000</v>
      </c>
      <c r="L62" s="28">
        <v>612000</v>
      </c>
      <c r="M62" s="28">
        <v>612000</v>
      </c>
      <c r="N62" s="28">
        <v>612000</v>
      </c>
      <c r="O62" s="28">
        <v>612000</v>
      </c>
      <c r="P62" s="28">
        <v>612000</v>
      </c>
      <c r="Q62" s="28">
        <v>612000</v>
      </c>
      <c r="R62" s="28">
        <v>612000</v>
      </c>
      <c r="S62" s="28">
        <v>612000</v>
      </c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4:29">
      <c r="D63" s="5" t="s">
        <v>31</v>
      </c>
      <c r="E63" s="28">
        <v>0</v>
      </c>
      <c r="F63" s="28">
        <v>15984800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15984800</v>
      </c>
      <c r="S63" s="28">
        <v>0</v>
      </c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4:29">
      <c r="D64" s="5" t="s">
        <v>32</v>
      </c>
      <c r="E64" s="28">
        <v>0</v>
      </c>
      <c r="F64" s="28">
        <v>0</v>
      </c>
      <c r="G64" s="28">
        <v>0</v>
      </c>
      <c r="H64" s="28">
        <v>2740500</v>
      </c>
      <c r="I64" s="28">
        <v>0</v>
      </c>
      <c r="J64" s="28">
        <v>2740500</v>
      </c>
      <c r="K64" s="28">
        <v>0</v>
      </c>
      <c r="L64" s="28">
        <v>2740500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4:29">
      <c r="D65" s="5" t="s">
        <v>33</v>
      </c>
      <c r="E65" s="28">
        <v>0</v>
      </c>
      <c r="F65" s="28">
        <v>0</v>
      </c>
      <c r="G65" s="28">
        <v>0</v>
      </c>
      <c r="H65" s="28">
        <v>10150000</v>
      </c>
      <c r="I65" s="28">
        <v>0</v>
      </c>
      <c r="J65" s="28">
        <v>10150000</v>
      </c>
      <c r="K65" s="28">
        <v>0</v>
      </c>
      <c r="L65" s="28">
        <v>10150000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4:29">
      <c r="D66" s="5" t="s">
        <v>100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30000000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4:29">
      <c r="D67" s="5" t="s">
        <v>34</v>
      </c>
      <c r="E67" s="28">
        <v>0</v>
      </c>
      <c r="F67" s="28">
        <v>0</v>
      </c>
      <c r="G67" s="28">
        <v>0</v>
      </c>
      <c r="H67" s="28">
        <v>204000</v>
      </c>
      <c r="I67" s="28">
        <v>204000</v>
      </c>
      <c r="J67" s="28">
        <v>204000</v>
      </c>
      <c r="K67" s="28">
        <v>204000</v>
      </c>
      <c r="L67" s="28">
        <v>204000</v>
      </c>
      <c r="M67" s="28">
        <v>204000</v>
      </c>
      <c r="N67" s="28">
        <v>204000</v>
      </c>
      <c r="O67" s="28">
        <v>204000</v>
      </c>
      <c r="P67" s="28">
        <v>204000</v>
      </c>
      <c r="Q67" s="28">
        <v>204000</v>
      </c>
      <c r="R67" s="28">
        <v>204000</v>
      </c>
      <c r="S67" s="28">
        <v>204000</v>
      </c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4:29">
      <c r="D68" s="5" t="s">
        <v>101</v>
      </c>
      <c r="E68" s="28">
        <v>0</v>
      </c>
      <c r="F68" s="28">
        <v>0</v>
      </c>
      <c r="G68" s="28">
        <v>0</v>
      </c>
      <c r="H68" s="28">
        <v>0</v>
      </c>
      <c r="I68" s="28">
        <v>30000000</v>
      </c>
      <c r="J68" s="28"/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4:29">
      <c r="D69" s="5" t="s">
        <v>35</v>
      </c>
      <c r="E69" s="28">
        <v>0</v>
      </c>
      <c r="F69" s="28">
        <v>0</v>
      </c>
      <c r="G69" s="28">
        <v>0</v>
      </c>
      <c r="H69" s="28">
        <v>18270000</v>
      </c>
      <c r="I69" s="28">
        <v>0</v>
      </c>
      <c r="J69" s="28">
        <v>18270000</v>
      </c>
      <c r="K69" s="28">
        <v>0</v>
      </c>
      <c r="L69" s="28">
        <v>18270000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4:29">
      <c r="D70" s="5" t="s">
        <v>36</v>
      </c>
      <c r="E70" s="28">
        <v>0</v>
      </c>
      <c r="F70" s="28">
        <v>0</v>
      </c>
      <c r="G70" s="28">
        <v>3000000</v>
      </c>
      <c r="H70" s="28">
        <v>0</v>
      </c>
      <c r="I70" s="28">
        <v>0</v>
      </c>
      <c r="J70" s="28">
        <v>3000000</v>
      </c>
      <c r="K70" s="28">
        <v>0</v>
      </c>
      <c r="L70" s="28">
        <v>0</v>
      </c>
      <c r="M70" s="28">
        <v>3000000</v>
      </c>
      <c r="N70" s="28">
        <v>0</v>
      </c>
      <c r="O70" s="28">
        <v>0</v>
      </c>
      <c r="P70" s="28">
        <v>3000000</v>
      </c>
      <c r="Q70" s="28">
        <v>0</v>
      </c>
      <c r="R70" s="28">
        <v>0</v>
      </c>
      <c r="S70" s="28">
        <v>3000000</v>
      </c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4:29">
      <c r="D71" s="5" t="s">
        <v>37</v>
      </c>
      <c r="E71" s="28">
        <v>0</v>
      </c>
      <c r="F71" s="28">
        <v>0</v>
      </c>
      <c r="G71" s="28">
        <v>0</v>
      </c>
      <c r="H71" s="28">
        <v>1020000</v>
      </c>
      <c r="I71" s="28">
        <v>1020000</v>
      </c>
      <c r="J71" s="28">
        <v>1020000</v>
      </c>
      <c r="K71" s="28">
        <v>1020000</v>
      </c>
      <c r="L71" s="28">
        <v>1020000</v>
      </c>
      <c r="M71" s="28">
        <v>1020000</v>
      </c>
      <c r="N71" s="28">
        <v>1020000</v>
      </c>
      <c r="O71" s="28">
        <v>1020000</v>
      </c>
      <c r="P71" s="28">
        <v>1020000</v>
      </c>
      <c r="Q71" s="28">
        <v>1020000</v>
      </c>
      <c r="R71" s="28">
        <v>1020000</v>
      </c>
      <c r="S71" s="28">
        <v>1020000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4:29"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4:29">
      <c r="D73" s="27"/>
      <c r="E73" s="28"/>
      <c r="F73" s="28"/>
      <c r="G73" s="28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4:29">
      <c r="D74" s="29" t="s">
        <v>42</v>
      </c>
      <c r="E74" s="30">
        <f t="shared" ref="E74:J74" si="21">SUM(E62:E71)</f>
        <v>0</v>
      </c>
      <c r="F74" s="30">
        <f t="shared" si="21"/>
        <v>15996800</v>
      </c>
      <c r="G74" s="30">
        <f t="shared" si="21"/>
        <v>3000000</v>
      </c>
      <c r="H74" s="30">
        <f t="shared" si="21"/>
        <v>32996500</v>
      </c>
      <c r="I74" s="30">
        <f t="shared" si="21"/>
        <v>31836000</v>
      </c>
      <c r="J74" s="30">
        <f t="shared" si="21"/>
        <v>65996500</v>
      </c>
      <c r="K74" s="30">
        <f t="shared" ref="K74:S74" si="22">SUM(K62:K71)</f>
        <v>1836000</v>
      </c>
      <c r="L74" s="30">
        <f t="shared" si="22"/>
        <v>32996500</v>
      </c>
      <c r="M74" s="30">
        <f t="shared" si="22"/>
        <v>4836000</v>
      </c>
      <c r="N74" s="30">
        <f t="shared" si="22"/>
        <v>1836000</v>
      </c>
      <c r="O74" s="30">
        <f t="shared" si="22"/>
        <v>1836000</v>
      </c>
      <c r="P74" s="30">
        <f t="shared" si="22"/>
        <v>4836000</v>
      </c>
      <c r="Q74" s="30">
        <f t="shared" si="22"/>
        <v>1836000</v>
      </c>
      <c r="R74" s="30">
        <f t="shared" si="22"/>
        <v>17820800</v>
      </c>
      <c r="S74" s="30">
        <f t="shared" si="22"/>
        <v>4836000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4:29"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4:29"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4:29">
      <c r="D77" s="29" t="s">
        <v>102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4:29"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4:29">
      <c r="D79" s="29"/>
      <c r="E79" s="30"/>
      <c r="F79" s="30"/>
      <c r="G79" s="30"/>
      <c r="H79" s="30"/>
      <c r="I79" s="30"/>
      <c r="J79" s="30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4:29">
      <c r="D80" s="5" t="s">
        <v>103</v>
      </c>
      <c r="E80" s="9">
        <v>0</v>
      </c>
      <c r="F80" s="9">
        <v>3904699</v>
      </c>
      <c r="G80" s="9">
        <v>0</v>
      </c>
      <c r="H80" s="9">
        <v>19523495</v>
      </c>
      <c r="I80" s="9">
        <v>19523495</v>
      </c>
      <c r="J80" s="9">
        <v>19523495</v>
      </c>
      <c r="K80" s="9">
        <v>19523495</v>
      </c>
      <c r="L80" s="9">
        <v>19523495</v>
      </c>
      <c r="M80" s="9">
        <v>19523495</v>
      </c>
      <c r="N80" s="9">
        <v>19523495</v>
      </c>
      <c r="O80" s="9">
        <v>19523495</v>
      </c>
      <c r="P80" s="9">
        <v>19523495</v>
      </c>
      <c r="Q80" s="9">
        <v>19523495</v>
      </c>
      <c r="R80" s="9">
        <v>19523495</v>
      </c>
      <c r="S80" s="9">
        <v>19523495</v>
      </c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4:30">
      <c r="D81" s="5" t="s">
        <v>322</v>
      </c>
      <c r="E81" s="9">
        <v>1740000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4:30">
      <c r="D82" s="5" t="s">
        <v>104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10684211</v>
      </c>
      <c r="N82" s="9">
        <v>0</v>
      </c>
      <c r="O82" s="9">
        <v>0</v>
      </c>
      <c r="P82" s="9">
        <v>0</v>
      </c>
      <c r="Q82" s="9">
        <v>10684211</v>
      </c>
      <c r="R82" s="9">
        <v>0</v>
      </c>
      <c r="S82" s="9">
        <v>0</v>
      </c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4:30">
      <c r="D83" s="5" t="s">
        <v>105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15000000</v>
      </c>
      <c r="S83" s="9">
        <v>0</v>
      </c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4:30">
      <c r="D84" s="5" t="s">
        <v>106</v>
      </c>
      <c r="E84" s="9">
        <v>0</v>
      </c>
      <c r="F84" s="9">
        <v>501265</v>
      </c>
      <c r="G84" s="9">
        <v>583765</v>
      </c>
      <c r="H84" s="9">
        <v>4538985</v>
      </c>
      <c r="I84" s="9">
        <v>4712696</v>
      </c>
      <c r="J84" s="9">
        <v>4762868</v>
      </c>
      <c r="K84" s="9">
        <v>4772439</v>
      </c>
      <c r="L84" s="9">
        <v>4772439</v>
      </c>
      <c r="M84" s="9">
        <v>4772439</v>
      </c>
      <c r="N84" s="9">
        <v>4772439</v>
      </c>
      <c r="O84" s="9">
        <v>4772439</v>
      </c>
      <c r="P84" s="9">
        <v>4772439</v>
      </c>
      <c r="Q84" s="9">
        <v>4772439</v>
      </c>
      <c r="R84" s="9">
        <v>4772439</v>
      </c>
      <c r="S84" s="9">
        <v>4772439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4:30">
      <c r="D85" s="5" t="s">
        <v>107</v>
      </c>
      <c r="E85" s="9">
        <v>0</v>
      </c>
      <c r="F85" s="9">
        <v>0</v>
      </c>
      <c r="G85" s="9">
        <v>3500000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64575000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4:30"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4:30">
      <c r="D87" s="27"/>
      <c r="E87" s="28"/>
      <c r="F87" s="28"/>
      <c r="G87" s="28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4:30">
      <c r="D88" s="29" t="s">
        <v>108</v>
      </c>
      <c r="E88" s="30">
        <f>SUM(E80:E85)</f>
        <v>1740000</v>
      </c>
      <c r="F88" s="30">
        <f t="shared" ref="F88:S88" si="23">SUM(F80:F85)</f>
        <v>4405964</v>
      </c>
      <c r="G88" s="30">
        <f t="shared" si="23"/>
        <v>4083765</v>
      </c>
      <c r="H88" s="30">
        <f t="shared" si="23"/>
        <v>24062480</v>
      </c>
      <c r="I88" s="30">
        <f t="shared" si="23"/>
        <v>24236191</v>
      </c>
      <c r="J88" s="30">
        <f t="shared" si="23"/>
        <v>24286363</v>
      </c>
      <c r="K88" s="30">
        <f t="shared" si="23"/>
        <v>24295934</v>
      </c>
      <c r="L88" s="30">
        <f t="shared" si="23"/>
        <v>24295934</v>
      </c>
      <c r="M88" s="30">
        <f t="shared" si="23"/>
        <v>34980145</v>
      </c>
      <c r="N88" s="30">
        <f t="shared" si="23"/>
        <v>24295934</v>
      </c>
      <c r="O88" s="30">
        <f t="shared" si="23"/>
        <v>24295934</v>
      </c>
      <c r="P88" s="30">
        <f t="shared" si="23"/>
        <v>24295934</v>
      </c>
      <c r="Q88" s="30">
        <f t="shared" si="23"/>
        <v>34980145</v>
      </c>
      <c r="R88" s="30">
        <f t="shared" si="23"/>
        <v>39295934</v>
      </c>
      <c r="S88" s="30">
        <f t="shared" si="23"/>
        <v>88870934</v>
      </c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4:30"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4:30"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4:30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4:30">
      <c r="D92" s="27"/>
      <c r="E92" s="28"/>
      <c r="F92" s="28"/>
      <c r="G92" s="28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4:30">
      <c r="D93" s="29" t="s">
        <v>38</v>
      </c>
      <c r="E93" s="30">
        <f t="shared" ref="E93:J93" si="24">E42+E56+E74+E88</f>
        <v>360725076.34267402</v>
      </c>
      <c r="F93" s="30">
        <f t="shared" si="24"/>
        <v>286112229.47143334</v>
      </c>
      <c r="G93" s="30">
        <f t="shared" si="24"/>
        <v>306225007.01209182</v>
      </c>
      <c r="H93" s="30">
        <f t="shared" si="24"/>
        <v>1739881201.9948621</v>
      </c>
      <c r="I93" s="30">
        <f t="shared" si="24"/>
        <v>1583627354.8045201</v>
      </c>
      <c r="J93" s="30">
        <f t="shared" si="24"/>
        <v>2875725385.0209794</v>
      </c>
      <c r="K93" s="30">
        <f t="shared" ref="K93:S93" si="25">K42+K56+K74+K88</f>
        <v>2861608514.4585323</v>
      </c>
      <c r="L93" s="30">
        <f t="shared" si="25"/>
        <v>2971190302.5927181</v>
      </c>
      <c r="M93" s="30">
        <f t="shared" si="25"/>
        <v>3411687013.6124792</v>
      </c>
      <c r="N93" s="30">
        <f t="shared" si="25"/>
        <v>3128126878.5671258</v>
      </c>
      <c r="O93" s="30">
        <f t="shared" si="25"/>
        <v>3327370180.2730513</v>
      </c>
      <c r="P93" s="30">
        <f t="shared" si="25"/>
        <v>3001671531.9953847</v>
      </c>
      <c r="Q93" s="30">
        <f t="shared" si="25"/>
        <v>3328666056.2337928</v>
      </c>
      <c r="R93" s="30">
        <f t="shared" si="25"/>
        <v>3363366480.2730513</v>
      </c>
      <c r="S93" s="30">
        <f t="shared" si="25"/>
        <v>3328047225.1388659</v>
      </c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4:30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7" spans="1:111" s="10" customFormat="1">
      <c r="A97" s="5"/>
      <c r="B97" s="5"/>
      <c r="C97" s="149"/>
      <c r="D97" s="11"/>
      <c r="E97" s="11"/>
      <c r="F97" s="11"/>
      <c r="G97" s="11"/>
      <c r="H97" s="11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</row>
    <row r="98" spans="1:111" s="10" customFormat="1" ht="18">
      <c r="A98" s="5"/>
      <c r="B98" s="5"/>
      <c r="C98" s="149"/>
      <c r="D98" s="21" t="s">
        <v>2</v>
      </c>
      <c r="E98" s="11"/>
      <c r="F98" s="11"/>
      <c r="G98" s="11"/>
      <c r="H98" s="11"/>
      <c r="I98" s="1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</row>
    <row r="99" spans="1:111" s="10" customFormat="1" ht="17.25">
      <c r="A99" s="5"/>
      <c r="B99" s="5"/>
      <c r="C99" s="79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</row>
    <row r="101" spans="1:111">
      <c r="D101" s="25" t="s">
        <v>45</v>
      </c>
      <c r="E101" s="14">
        <v>42278</v>
      </c>
      <c r="F101" s="14">
        <v>42309</v>
      </c>
      <c r="G101" s="14">
        <v>42339</v>
      </c>
      <c r="H101" s="14">
        <v>42370</v>
      </c>
      <c r="I101" s="14">
        <v>42401</v>
      </c>
      <c r="J101" s="14">
        <v>42430</v>
      </c>
      <c r="K101" s="14">
        <v>42461</v>
      </c>
      <c r="L101" s="14">
        <v>42491</v>
      </c>
      <c r="M101" s="14">
        <v>42522</v>
      </c>
      <c r="N101" s="14">
        <v>42552</v>
      </c>
      <c r="O101" s="14">
        <v>42583</v>
      </c>
      <c r="P101" s="14">
        <v>42614</v>
      </c>
      <c r="Q101" s="14">
        <v>42644</v>
      </c>
      <c r="R101" s="14">
        <v>42675</v>
      </c>
      <c r="S101" s="14">
        <v>42705</v>
      </c>
      <c r="T101" s="22"/>
      <c r="U101" s="22"/>
    </row>
    <row r="102" spans="1:111">
      <c r="D102" s="31"/>
      <c r="E102" s="40"/>
      <c r="F102" s="40"/>
      <c r="G102" s="40"/>
      <c r="H102" s="40"/>
      <c r="I102" s="40"/>
      <c r="J102" s="40"/>
      <c r="K102" s="32"/>
      <c r="L102" s="32"/>
      <c r="M102" s="32"/>
      <c r="N102" s="32"/>
      <c r="O102" s="32"/>
      <c r="P102" s="32"/>
      <c r="Q102" s="32"/>
      <c r="R102" s="32"/>
      <c r="S102" s="32"/>
      <c r="T102" s="22"/>
      <c r="U102" s="22"/>
    </row>
    <row r="103" spans="1:111">
      <c r="D103" s="25"/>
      <c r="E103" s="14"/>
      <c r="F103" s="14"/>
      <c r="G103" s="14"/>
      <c r="T103" s="22"/>
      <c r="U103" s="22"/>
    </row>
    <row r="104" spans="1:111">
      <c r="D104" s="5" t="s">
        <v>215</v>
      </c>
      <c r="E104" s="9">
        <v>0</v>
      </c>
      <c r="F104" s="9">
        <v>0</v>
      </c>
      <c r="G104" s="9">
        <v>0</v>
      </c>
      <c r="H104" s="9">
        <f>2100000*1.16*10</f>
        <v>24360000</v>
      </c>
      <c r="I104" s="9">
        <f>2100000*1.16*10</f>
        <v>24360000</v>
      </c>
      <c r="J104" s="9">
        <f>2100000*1.16*10</f>
        <v>24360000</v>
      </c>
      <c r="K104" s="9">
        <f t="shared" ref="K104:S104" si="26">2100000*1.16*50</f>
        <v>121800000</v>
      </c>
      <c r="L104" s="9">
        <f t="shared" si="26"/>
        <v>121800000</v>
      </c>
      <c r="M104" s="9">
        <f t="shared" si="26"/>
        <v>121800000</v>
      </c>
      <c r="N104" s="9">
        <f t="shared" si="26"/>
        <v>121800000</v>
      </c>
      <c r="O104" s="9">
        <f t="shared" si="26"/>
        <v>121800000</v>
      </c>
      <c r="P104" s="9">
        <f t="shared" si="26"/>
        <v>121800000</v>
      </c>
      <c r="Q104" s="9">
        <f t="shared" si="26"/>
        <v>121800000</v>
      </c>
      <c r="R104" s="9">
        <f t="shared" si="26"/>
        <v>121800000</v>
      </c>
      <c r="S104" s="9">
        <f t="shared" si="26"/>
        <v>121800000</v>
      </c>
      <c r="T104" s="22"/>
      <c r="U104" s="22"/>
    </row>
    <row r="105" spans="1:111">
      <c r="D105" s="5" t="s">
        <v>228</v>
      </c>
      <c r="E105" s="9">
        <v>0</v>
      </c>
      <c r="F105" s="9">
        <v>0</v>
      </c>
      <c r="G105" s="9">
        <v>0</v>
      </c>
      <c r="H105" s="9">
        <v>3047970.0749999997</v>
      </c>
      <c r="I105" s="9">
        <v>3047970.0749999997</v>
      </c>
      <c r="J105" s="9">
        <v>3047970.0749999997</v>
      </c>
      <c r="K105" s="9">
        <v>3047971.0750000002</v>
      </c>
      <c r="L105" s="9">
        <v>3047972.0750000002</v>
      </c>
      <c r="M105" s="9">
        <v>3047973.0750000002</v>
      </c>
      <c r="N105" s="9">
        <v>3047974.0750000002</v>
      </c>
      <c r="O105" s="9">
        <v>3047975.0750000002</v>
      </c>
      <c r="P105" s="9">
        <v>3047976.0750000002</v>
      </c>
      <c r="Q105" s="9">
        <v>3047977.0750000002</v>
      </c>
      <c r="R105" s="9">
        <v>3047978.0750000002</v>
      </c>
      <c r="S105" s="9">
        <v>3047979.0750000002</v>
      </c>
      <c r="T105" s="9"/>
      <c r="U105" s="9"/>
    </row>
    <row r="106" spans="1:111">
      <c r="D106" s="5" t="s">
        <v>216</v>
      </c>
      <c r="E106" s="9">
        <v>0</v>
      </c>
      <c r="F106" s="9">
        <v>0</v>
      </c>
      <c r="G106" s="9">
        <f>(0*30*0.6*20000)</f>
        <v>0</v>
      </c>
      <c r="H106" s="9">
        <v>0</v>
      </c>
      <c r="I106" s="9">
        <f>(48*30*0.6*20000)</f>
        <v>17280000</v>
      </c>
      <c r="J106" s="9">
        <f>(48*30*0.6*20000)</f>
        <v>17280000</v>
      </c>
      <c r="K106" s="9">
        <f t="shared" ref="K106:S106" si="27">(149*30*0.6*20000)</f>
        <v>53640000</v>
      </c>
      <c r="L106" s="9">
        <f t="shared" si="27"/>
        <v>53640000</v>
      </c>
      <c r="M106" s="9">
        <f t="shared" si="27"/>
        <v>53640000</v>
      </c>
      <c r="N106" s="9">
        <f t="shared" si="27"/>
        <v>53640000</v>
      </c>
      <c r="O106" s="9">
        <f t="shared" si="27"/>
        <v>53640000</v>
      </c>
      <c r="P106" s="9">
        <f t="shared" si="27"/>
        <v>53640000</v>
      </c>
      <c r="Q106" s="9">
        <f t="shared" si="27"/>
        <v>53640000</v>
      </c>
      <c r="R106" s="9">
        <f t="shared" si="27"/>
        <v>53640000</v>
      </c>
      <c r="S106" s="9">
        <f t="shared" si="27"/>
        <v>53640000</v>
      </c>
      <c r="T106" s="9"/>
      <c r="U106" s="9"/>
    </row>
    <row r="107" spans="1:111">
      <c r="D107" s="5" t="s">
        <v>217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/>
      <c r="U107" s="9"/>
    </row>
    <row r="108" spans="1:111">
      <c r="D108" s="5" t="s">
        <v>218</v>
      </c>
      <c r="E108" s="9">
        <v>2000000</v>
      </c>
      <c r="F108" s="9">
        <f>E108</f>
        <v>2000000</v>
      </c>
      <c r="G108" s="9">
        <f>F108</f>
        <v>2000000</v>
      </c>
      <c r="H108" s="9">
        <f>G108</f>
        <v>2000000</v>
      </c>
      <c r="I108" s="9">
        <f>H108</f>
        <v>2000000</v>
      </c>
      <c r="J108" s="9">
        <f>I108</f>
        <v>2000000</v>
      </c>
      <c r="K108" s="9">
        <f t="shared" ref="K108:S108" si="28">J108</f>
        <v>2000000</v>
      </c>
      <c r="L108" s="9">
        <f t="shared" si="28"/>
        <v>2000000</v>
      </c>
      <c r="M108" s="9">
        <f t="shared" si="28"/>
        <v>2000000</v>
      </c>
      <c r="N108" s="9">
        <f t="shared" si="28"/>
        <v>2000000</v>
      </c>
      <c r="O108" s="9">
        <f t="shared" si="28"/>
        <v>2000000</v>
      </c>
      <c r="P108" s="9">
        <f t="shared" si="28"/>
        <v>2000000</v>
      </c>
      <c r="Q108" s="9">
        <f t="shared" si="28"/>
        <v>2000000</v>
      </c>
      <c r="R108" s="9">
        <f t="shared" si="28"/>
        <v>2000000</v>
      </c>
      <c r="S108" s="9">
        <f t="shared" si="28"/>
        <v>2000000</v>
      </c>
      <c r="T108" s="9"/>
      <c r="U108" s="9"/>
    </row>
    <row r="109" spans="1:111">
      <c r="D109" s="5" t="s">
        <v>232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/>
      <c r="U109" s="9"/>
    </row>
    <row r="110" spans="1:111">
      <c r="D110" s="5" t="s">
        <v>233</v>
      </c>
      <c r="E110" s="9">
        <v>0</v>
      </c>
      <c r="F110" s="9">
        <v>0</v>
      </c>
      <c r="G110" s="9">
        <v>0</v>
      </c>
      <c r="H110" s="9">
        <f>200*2/3*10000</f>
        <v>1333333.3333333335</v>
      </c>
      <c r="I110" s="9">
        <f>200*10000</f>
        <v>2000000</v>
      </c>
      <c r="J110" s="9">
        <f>200*10000</f>
        <v>2000000</v>
      </c>
      <c r="K110" s="9">
        <f t="shared" ref="K110:S110" si="29">200*10000</f>
        <v>2000000</v>
      </c>
      <c r="L110" s="9">
        <f t="shared" si="29"/>
        <v>2000000</v>
      </c>
      <c r="M110" s="9">
        <f t="shared" si="29"/>
        <v>2000000</v>
      </c>
      <c r="N110" s="9">
        <f t="shared" si="29"/>
        <v>2000000</v>
      </c>
      <c r="O110" s="9">
        <f t="shared" si="29"/>
        <v>2000000</v>
      </c>
      <c r="P110" s="9">
        <f t="shared" si="29"/>
        <v>2000000</v>
      </c>
      <c r="Q110" s="9">
        <f t="shared" si="29"/>
        <v>2000000</v>
      </c>
      <c r="R110" s="9">
        <f t="shared" si="29"/>
        <v>2000000</v>
      </c>
      <c r="S110" s="9">
        <f t="shared" si="29"/>
        <v>2000000</v>
      </c>
      <c r="T110" s="9"/>
      <c r="U110" s="9"/>
    </row>
    <row r="111" spans="1:111">
      <c r="D111" s="5" t="s">
        <v>219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/>
      <c r="U111" s="9"/>
    </row>
    <row r="112" spans="1:111">
      <c r="D112" s="5" t="s">
        <v>220</v>
      </c>
      <c r="E112" s="9">
        <v>0</v>
      </c>
      <c r="F112" s="9">
        <v>0</v>
      </c>
      <c r="G112" s="9">
        <v>0</v>
      </c>
      <c r="H112" s="9">
        <v>5000000</v>
      </c>
      <c r="I112" s="9">
        <v>5000000</v>
      </c>
      <c r="J112" s="9">
        <v>5000000</v>
      </c>
      <c r="K112" s="9">
        <v>5000000</v>
      </c>
      <c r="L112" s="9">
        <v>5000000</v>
      </c>
      <c r="M112" s="9">
        <v>5000000</v>
      </c>
      <c r="N112" s="9">
        <v>5000000</v>
      </c>
      <c r="O112" s="9">
        <v>5000000</v>
      </c>
      <c r="P112" s="9">
        <v>5000000</v>
      </c>
      <c r="Q112" s="9">
        <v>5000000</v>
      </c>
      <c r="R112" s="9">
        <v>5000000</v>
      </c>
      <c r="S112" s="9">
        <v>5000000</v>
      </c>
      <c r="T112" s="9"/>
      <c r="U112" s="9"/>
    </row>
    <row r="113" spans="2:21">
      <c r="D113" s="5" t="s">
        <v>221</v>
      </c>
      <c r="E113" s="9">
        <v>0</v>
      </c>
      <c r="F113" s="9">
        <v>0</v>
      </c>
      <c r="G113" s="9">
        <v>0</v>
      </c>
      <c r="H113" s="9">
        <f>6500000+(6222000*3)</f>
        <v>25166000</v>
      </c>
      <c r="I113" s="9">
        <f>6500000+(6222000*3)</f>
        <v>25166000</v>
      </c>
      <c r="J113" s="9">
        <f>6500000+(6222000*3)</f>
        <v>25166000</v>
      </c>
      <c r="K113" s="9">
        <f t="shared" ref="K113:S113" si="30">6500000+(6222000*5)</f>
        <v>37610000</v>
      </c>
      <c r="L113" s="9">
        <f t="shared" si="30"/>
        <v>37610000</v>
      </c>
      <c r="M113" s="9">
        <f t="shared" si="30"/>
        <v>37610000</v>
      </c>
      <c r="N113" s="9">
        <f t="shared" si="30"/>
        <v>37610000</v>
      </c>
      <c r="O113" s="9">
        <f t="shared" si="30"/>
        <v>37610000</v>
      </c>
      <c r="P113" s="9">
        <f t="shared" si="30"/>
        <v>37610000</v>
      </c>
      <c r="Q113" s="9">
        <f t="shared" si="30"/>
        <v>37610000</v>
      </c>
      <c r="R113" s="9">
        <f t="shared" si="30"/>
        <v>37610000</v>
      </c>
      <c r="S113" s="9">
        <f t="shared" si="30"/>
        <v>37610000</v>
      </c>
      <c r="T113" s="9"/>
      <c r="U113" s="9"/>
    </row>
    <row r="114" spans="2:21">
      <c r="B114" s="9"/>
      <c r="D114" s="5" t="s">
        <v>222</v>
      </c>
      <c r="E114" s="9">
        <v>0</v>
      </c>
      <c r="F114" s="9">
        <v>0</v>
      </c>
      <c r="G114" s="9">
        <v>0</v>
      </c>
      <c r="H114" s="9">
        <v>0</v>
      </c>
      <c r="I114" s="9">
        <f>(2100*48*30*4.2)</f>
        <v>12700800</v>
      </c>
      <c r="J114" s="9">
        <f>(2100*48*30*4.2)</f>
        <v>12700800</v>
      </c>
      <c r="K114" s="9">
        <f t="shared" ref="K114:S114" si="31">(2100*149*30*4.2)</f>
        <v>39425400</v>
      </c>
      <c r="L114" s="9">
        <f t="shared" si="31"/>
        <v>39425400</v>
      </c>
      <c r="M114" s="9">
        <f t="shared" si="31"/>
        <v>39425400</v>
      </c>
      <c r="N114" s="9">
        <f t="shared" si="31"/>
        <v>39425400</v>
      </c>
      <c r="O114" s="9">
        <f t="shared" si="31"/>
        <v>39425400</v>
      </c>
      <c r="P114" s="9">
        <f t="shared" si="31"/>
        <v>39425400</v>
      </c>
      <c r="Q114" s="9">
        <f t="shared" si="31"/>
        <v>39425400</v>
      </c>
      <c r="R114" s="9">
        <f t="shared" si="31"/>
        <v>39425400</v>
      </c>
      <c r="S114" s="9">
        <f t="shared" si="31"/>
        <v>39425400</v>
      </c>
      <c r="T114" s="9"/>
      <c r="U114" s="9"/>
    </row>
    <row r="115" spans="2:21">
      <c r="B115" s="92"/>
      <c r="D115" s="5" t="s">
        <v>229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300000</v>
      </c>
      <c r="K115" s="9"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2:21">
      <c r="D116" s="5" t="s">
        <v>223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/>
      <c r="U116" s="9"/>
    </row>
    <row r="117" spans="2:21">
      <c r="D117" s="5" t="s">
        <v>224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/>
      <c r="U117" s="9"/>
    </row>
    <row r="118" spans="2:21">
      <c r="D118" s="5" t="s">
        <v>225</v>
      </c>
      <c r="E118" s="9">
        <v>0</v>
      </c>
      <c r="F118" s="9">
        <v>0</v>
      </c>
      <c r="G118" s="9">
        <v>0</v>
      </c>
      <c r="H118" s="9">
        <v>5000000</v>
      </c>
      <c r="I118" s="9">
        <v>0</v>
      </c>
      <c r="J118" s="9">
        <v>0</v>
      </c>
      <c r="K118" s="9">
        <v>5000000</v>
      </c>
      <c r="L118" s="9">
        <v>5000000</v>
      </c>
      <c r="M118" s="9">
        <v>5000000</v>
      </c>
      <c r="N118" s="9">
        <v>5000000</v>
      </c>
      <c r="O118" s="9">
        <v>5000000</v>
      </c>
      <c r="P118" s="9">
        <v>5000000</v>
      </c>
      <c r="Q118" s="9">
        <v>5000000</v>
      </c>
      <c r="R118" s="9">
        <v>5000000</v>
      </c>
      <c r="S118" s="9">
        <v>5000000</v>
      </c>
      <c r="T118" s="9"/>
      <c r="U118" s="9"/>
    </row>
    <row r="119" spans="2:21">
      <c r="D119" s="5" t="s">
        <v>226</v>
      </c>
      <c r="E119" s="9">
        <v>0</v>
      </c>
      <c r="F119" s="9">
        <v>0</v>
      </c>
      <c r="G119" s="9">
        <v>0</v>
      </c>
      <c r="H119" s="9">
        <v>1000000</v>
      </c>
      <c r="I119" s="9">
        <v>0</v>
      </c>
      <c r="J119" s="9">
        <v>0</v>
      </c>
      <c r="K119" s="9">
        <v>1000000</v>
      </c>
      <c r="L119" s="9">
        <v>1000000</v>
      </c>
      <c r="M119" s="9">
        <v>1000000</v>
      </c>
      <c r="N119" s="9">
        <v>1000000</v>
      </c>
      <c r="O119" s="9">
        <v>1000000</v>
      </c>
      <c r="P119" s="9">
        <v>1000000</v>
      </c>
      <c r="Q119" s="9">
        <v>1000000</v>
      </c>
      <c r="R119" s="9">
        <v>1000000</v>
      </c>
      <c r="S119" s="9">
        <v>1000000</v>
      </c>
      <c r="T119" s="9"/>
      <c r="U119" s="9"/>
    </row>
    <row r="120" spans="2:21">
      <c r="D120" s="5" t="s">
        <v>227</v>
      </c>
      <c r="E120" s="9">
        <v>0</v>
      </c>
      <c r="F120" s="9">
        <v>0</v>
      </c>
      <c r="G120" s="9">
        <v>0</v>
      </c>
      <c r="H120" s="9">
        <v>1000000</v>
      </c>
      <c r="I120" s="9">
        <v>0</v>
      </c>
      <c r="J120" s="9">
        <v>0</v>
      </c>
      <c r="K120" s="9">
        <v>1000000</v>
      </c>
      <c r="L120" s="9">
        <v>1000000</v>
      </c>
      <c r="M120" s="9">
        <v>1000000</v>
      </c>
      <c r="N120" s="9">
        <v>1000000</v>
      </c>
      <c r="O120" s="9">
        <v>1000000</v>
      </c>
      <c r="P120" s="9">
        <v>1000000</v>
      </c>
      <c r="Q120" s="9">
        <v>1000000</v>
      </c>
      <c r="R120" s="9">
        <v>1000000</v>
      </c>
      <c r="S120" s="9">
        <v>1000000</v>
      </c>
      <c r="T120" s="9"/>
      <c r="U120" s="9"/>
    </row>
    <row r="121" spans="2:21">
      <c r="D121" s="5" t="s">
        <v>235</v>
      </c>
      <c r="E121" s="9">
        <v>0</v>
      </c>
      <c r="F121" s="9">
        <v>0</v>
      </c>
      <c r="G121" s="9">
        <v>0</v>
      </c>
      <c r="H121" s="9">
        <v>500000</v>
      </c>
      <c r="I121" s="9">
        <v>0</v>
      </c>
      <c r="J121" s="9">
        <v>0</v>
      </c>
      <c r="K121" s="9">
        <v>500000</v>
      </c>
      <c r="L121" s="9">
        <v>500000</v>
      </c>
      <c r="M121" s="9">
        <v>500000</v>
      </c>
      <c r="N121" s="9">
        <v>500000</v>
      </c>
      <c r="O121" s="9">
        <v>500000</v>
      </c>
      <c r="P121" s="9">
        <v>500000</v>
      </c>
      <c r="Q121" s="9">
        <v>500000</v>
      </c>
      <c r="R121" s="9">
        <v>500000</v>
      </c>
      <c r="S121" s="9">
        <v>500000</v>
      </c>
      <c r="T121" s="9"/>
      <c r="U121" s="9"/>
    </row>
    <row r="122" spans="2:21">
      <c r="D122" s="5" t="s">
        <v>231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f>5000000+1500000</f>
        <v>6500000</v>
      </c>
      <c r="K122" s="9">
        <v>1500000</v>
      </c>
      <c r="L122" s="9">
        <v>1500000</v>
      </c>
      <c r="M122" s="9">
        <v>1500000</v>
      </c>
      <c r="N122" s="9">
        <v>1500000</v>
      </c>
      <c r="O122" s="9">
        <v>1500000</v>
      </c>
      <c r="P122" s="9">
        <v>1500000</v>
      </c>
      <c r="Q122" s="9">
        <v>1500000</v>
      </c>
      <c r="R122" s="9">
        <v>1500000</v>
      </c>
      <c r="S122" s="9">
        <v>1500000</v>
      </c>
      <c r="T122" s="9"/>
      <c r="U122" s="9"/>
    </row>
    <row r="123" spans="2:21">
      <c r="D123" s="5" t="s">
        <v>230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2000000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/>
      <c r="U123" s="9"/>
    </row>
    <row r="124" spans="2:21">
      <c r="D124" s="5" t="s">
        <v>242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6000000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/>
      <c r="U124" s="9"/>
    </row>
    <row r="125" spans="2:21">
      <c r="D125" s="5" t="s">
        <v>247</v>
      </c>
      <c r="E125" s="9">
        <v>0</v>
      </c>
      <c r="F125" s="9">
        <v>0</v>
      </c>
      <c r="G125" s="9">
        <v>0</v>
      </c>
      <c r="H125" s="9">
        <f>200000000/12</f>
        <v>16666666.666666666</v>
      </c>
      <c r="I125" s="9">
        <f t="shared" ref="I125:S125" si="32">200000000/12</f>
        <v>16666666.666666666</v>
      </c>
      <c r="J125" s="9">
        <f t="shared" si="32"/>
        <v>16666666.666666666</v>
      </c>
      <c r="K125" s="9">
        <f t="shared" si="32"/>
        <v>16666666.666666666</v>
      </c>
      <c r="L125" s="9">
        <f t="shared" si="32"/>
        <v>16666666.666666666</v>
      </c>
      <c r="M125" s="9">
        <f t="shared" si="32"/>
        <v>16666666.666666666</v>
      </c>
      <c r="N125" s="9">
        <f t="shared" si="32"/>
        <v>16666666.666666666</v>
      </c>
      <c r="O125" s="9">
        <f t="shared" si="32"/>
        <v>16666666.666666666</v>
      </c>
      <c r="P125" s="9">
        <f t="shared" si="32"/>
        <v>16666666.666666666</v>
      </c>
      <c r="Q125" s="9">
        <f t="shared" si="32"/>
        <v>16666666.666666666</v>
      </c>
      <c r="R125" s="9">
        <f t="shared" si="32"/>
        <v>16666666.666666666</v>
      </c>
      <c r="S125" s="9">
        <f t="shared" si="32"/>
        <v>16666666.666666666</v>
      </c>
      <c r="T125" s="9"/>
      <c r="U125" s="9"/>
    </row>
    <row r="126" spans="2:21">
      <c r="D126" s="5" t="s">
        <v>6</v>
      </c>
      <c r="E126" s="9">
        <v>4500000</v>
      </c>
      <c r="F126" s="9">
        <v>4500000</v>
      </c>
      <c r="G126" s="9">
        <v>4500000</v>
      </c>
      <c r="H126" s="9">
        <v>4500000</v>
      </c>
      <c r="I126" s="9">
        <v>4500000</v>
      </c>
      <c r="J126" s="9">
        <v>4500000</v>
      </c>
      <c r="K126" s="9">
        <v>4500000</v>
      </c>
      <c r="L126" s="9">
        <v>4500000</v>
      </c>
      <c r="M126" s="9">
        <v>4500000</v>
      </c>
      <c r="N126" s="9">
        <v>4500000</v>
      </c>
      <c r="O126" s="9">
        <v>4500000</v>
      </c>
      <c r="P126" s="9">
        <v>4500000</v>
      </c>
      <c r="Q126" s="9">
        <v>4500000</v>
      </c>
      <c r="R126" s="9">
        <v>4500000</v>
      </c>
      <c r="S126" s="9">
        <v>4500000</v>
      </c>
      <c r="T126" s="9"/>
      <c r="U126" s="9"/>
    </row>
    <row r="127" spans="2:21">
      <c r="D127" s="5" t="s">
        <v>3</v>
      </c>
      <c r="E127" s="9">
        <v>150000</v>
      </c>
      <c r="F127" s="9">
        <v>150000</v>
      </c>
      <c r="G127" s="9">
        <v>150000</v>
      </c>
      <c r="H127" s="9">
        <v>150000</v>
      </c>
      <c r="I127" s="9">
        <v>150000</v>
      </c>
      <c r="J127" s="9">
        <v>150000</v>
      </c>
      <c r="K127" s="9">
        <v>150000</v>
      </c>
      <c r="L127" s="9">
        <v>150000</v>
      </c>
      <c r="M127" s="9">
        <v>150000</v>
      </c>
      <c r="N127" s="9">
        <v>150000</v>
      </c>
      <c r="O127" s="9">
        <v>150000</v>
      </c>
      <c r="P127" s="9">
        <v>150000</v>
      </c>
      <c r="Q127" s="9">
        <v>150000</v>
      </c>
      <c r="R127" s="9">
        <v>150000</v>
      </c>
      <c r="S127" s="9">
        <v>150000</v>
      </c>
      <c r="T127" s="9"/>
      <c r="U127" s="9"/>
    </row>
    <row r="128" spans="2:21">
      <c r="D128" s="38" t="s">
        <v>4</v>
      </c>
      <c r="E128" s="9">
        <v>3000000</v>
      </c>
      <c r="F128" s="9">
        <v>3000000</v>
      </c>
      <c r="G128" s="9">
        <v>3000000</v>
      </c>
      <c r="H128" s="9">
        <v>3000000</v>
      </c>
      <c r="I128" s="9">
        <v>3000000</v>
      </c>
      <c r="J128" s="9">
        <v>3000000</v>
      </c>
      <c r="K128" s="9">
        <v>3000000</v>
      </c>
      <c r="L128" s="9">
        <v>3000000</v>
      </c>
      <c r="M128" s="9">
        <v>3000000</v>
      </c>
      <c r="N128" s="9">
        <v>3000000</v>
      </c>
      <c r="O128" s="9">
        <v>3000000</v>
      </c>
      <c r="P128" s="9">
        <v>3000000</v>
      </c>
      <c r="Q128" s="9">
        <v>3000000</v>
      </c>
      <c r="R128" s="9">
        <v>3000000</v>
      </c>
      <c r="S128" s="9">
        <v>3000000</v>
      </c>
      <c r="T128" s="9"/>
      <c r="U128" s="9"/>
    </row>
    <row r="129" spans="4:30">
      <c r="D129" s="38" t="s">
        <v>112</v>
      </c>
      <c r="E129" s="9">
        <v>0</v>
      </c>
      <c r="F129" s="9">
        <v>4314601.08</v>
      </c>
      <c r="G129" s="9">
        <v>4314601.08</v>
      </c>
      <c r="H129" s="9">
        <v>10875406.956750002</v>
      </c>
      <c r="I129" s="9">
        <v>17929724.982750002</v>
      </c>
      <c r="J129" s="9">
        <v>28217272.10400001</v>
      </c>
      <c r="K129" s="9">
        <v>33361045.664625004</v>
      </c>
      <c r="L129" s="9">
        <v>33361045.664625004</v>
      </c>
      <c r="M129" s="9">
        <v>33361045.664625004</v>
      </c>
      <c r="N129" s="9">
        <v>33361045.664625004</v>
      </c>
      <c r="O129" s="9">
        <v>33361045.664625004</v>
      </c>
      <c r="P129" s="9">
        <v>33361045.664625004</v>
      </c>
      <c r="Q129" s="9">
        <v>33361045.664625004</v>
      </c>
      <c r="R129" s="9">
        <v>33361045.664625004</v>
      </c>
      <c r="S129" s="9">
        <v>33361045.664625004</v>
      </c>
      <c r="T129" s="9"/>
      <c r="U129" s="9"/>
    </row>
    <row r="130" spans="4:30">
      <c r="D130" s="38" t="s">
        <v>109</v>
      </c>
      <c r="E130" s="9">
        <v>0</v>
      </c>
      <c r="F130" s="9">
        <v>0</v>
      </c>
      <c r="G130" s="9">
        <v>0</v>
      </c>
      <c r="H130" s="9">
        <f>13000*765*0.1</f>
        <v>994500</v>
      </c>
      <c r="I130" s="9">
        <f>13000*765*0.1</f>
        <v>994500</v>
      </c>
      <c r="J130" s="9">
        <f>13000*765*0.1</f>
        <v>994500</v>
      </c>
      <c r="K130" s="9">
        <f t="shared" ref="K130:S130" si="33">13000*765</f>
        <v>9945000</v>
      </c>
      <c r="L130" s="9">
        <f t="shared" si="33"/>
        <v>9945000</v>
      </c>
      <c r="M130" s="9">
        <f t="shared" si="33"/>
        <v>9945000</v>
      </c>
      <c r="N130" s="9">
        <f t="shared" si="33"/>
        <v>9945000</v>
      </c>
      <c r="O130" s="9">
        <f t="shared" si="33"/>
        <v>9945000</v>
      </c>
      <c r="P130" s="9">
        <f t="shared" si="33"/>
        <v>9945000</v>
      </c>
      <c r="Q130" s="9">
        <f t="shared" si="33"/>
        <v>9945000</v>
      </c>
      <c r="R130" s="9">
        <f t="shared" si="33"/>
        <v>9945000</v>
      </c>
      <c r="S130" s="9">
        <f t="shared" si="33"/>
        <v>9945000</v>
      </c>
      <c r="T130" s="9"/>
      <c r="U130" s="9"/>
    </row>
    <row r="131" spans="4:30">
      <c r="D131" s="38" t="s">
        <v>113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215000000</v>
      </c>
      <c r="L131" s="9">
        <v>215000000</v>
      </c>
      <c r="M131" s="9">
        <v>215000000</v>
      </c>
      <c r="N131" s="9">
        <v>215000000</v>
      </c>
      <c r="O131" s="9">
        <v>215000000</v>
      </c>
      <c r="P131" s="9">
        <v>215000000</v>
      </c>
      <c r="Q131" s="9">
        <v>215000000</v>
      </c>
      <c r="R131" s="9">
        <v>215000000</v>
      </c>
      <c r="S131" s="9">
        <v>215000000</v>
      </c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4:30">
      <c r="D132" s="38" t="s">
        <v>301</v>
      </c>
      <c r="E132" s="9">
        <v>11356400</v>
      </c>
      <c r="F132" s="9">
        <v>11356400</v>
      </c>
      <c r="G132" s="9">
        <v>11356400</v>
      </c>
      <c r="H132" s="9">
        <v>11924220</v>
      </c>
      <c r="I132" s="9">
        <v>11924220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4:30">
      <c r="D133" s="38" t="s">
        <v>302</v>
      </c>
      <c r="E133" s="9">
        <v>0</v>
      </c>
      <c r="F133" s="9">
        <v>14476799.999999998</v>
      </c>
      <c r="G133" s="9">
        <v>14476799.999999998</v>
      </c>
      <c r="H133" s="9">
        <v>15200639.999999998</v>
      </c>
      <c r="I133" s="9">
        <v>15200639.999999998</v>
      </c>
      <c r="J133" s="9">
        <v>15200639.999999998</v>
      </c>
      <c r="K133" s="9">
        <v>15200639.999999998</v>
      </c>
      <c r="L133" s="9">
        <v>15200639.999999998</v>
      </c>
      <c r="M133" s="9">
        <v>15200639.999999998</v>
      </c>
      <c r="N133" s="9">
        <v>15200639.999999998</v>
      </c>
      <c r="O133" s="9">
        <v>15200639.999999998</v>
      </c>
      <c r="P133" s="9">
        <v>15200639.999999998</v>
      </c>
      <c r="Q133" s="9">
        <v>15200639.999999998</v>
      </c>
      <c r="R133" s="9">
        <v>15200639.999999998</v>
      </c>
      <c r="S133" s="9">
        <v>15200639.999999998</v>
      </c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4:30">
      <c r="D134" s="38" t="s">
        <v>303</v>
      </c>
      <c r="E134" s="9">
        <v>4496117</v>
      </c>
      <c r="F134" s="9">
        <v>4496117</v>
      </c>
      <c r="G134" s="9">
        <v>4496117</v>
      </c>
      <c r="H134" s="9">
        <v>4720922.8500000006</v>
      </c>
      <c r="I134" s="9">
        <v>4720922.8500000006</v>
      </c>
      <c r="J134" s="9">
        <v>4720922.8500000006</v>
      </c>
      <c r="K134" s="9">
        <v>4720922.8500000006</v>
      </c>
      <c r="L134" s="9">
        <v>4720922.8500000006</v>
      </c>
      <c r="M134" s="9">
        <v>4720922.8500000006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56651067.900000006</v>
      </c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4:30">
      <c r="D135" s="38" t="s">
        <v>304</v>
      </c>
      <c r="E135" s="9">
        <v>1898340</v>
      </c>
      <c r="F135" s="9">
        <v>1898340</v>
      </c>
      <c r="G135" s="9">
        <v>1898340</v>
      </c>
      <c r="H135" s="9">
        <v>1993257</v>
      </c>
      <c r="I135" s="9">
        <v>1993257</v>
      </c>
      <c r="J135" s="9">
        <v>1993257</v>
      </c>
      <c r="K135" s="9">
        <v>3991386</v>
      </c>
      <c r="L135" s="9">
        <v>3991386</v>
      </c>
      <c r="M135" s="9">
        <v>3991386</v>
      </c>
      <c r="N135" s="9">
        <v>3991386</v>
      </c>
      <c r="O135" s="9">
        <v>3991386</v>
      </c>
      <c r="P135" s="9">
        <v>3991386</v>
      </c>
      <c r="Q135" s="9">
        <v>6909714</v>
      </c>
      <c r="R135" s="9">
        <v>6909714</v>
      </c>
      <c r="S135" s="9">
        <v>6909714</v>
      </c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4:30">
      <c r="D136" s="38" t="s">
        <v>305</v>
      </c>
      <c r="E136" s="9">
        <v>6215744</v>
      </c>
      <c r="F136" s="9">
        <v>4661808</v>
      </c>
      <c r="G136" s="9">
        <v>4661808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4:30">
      <c r="D137" s="38" t="s">
        <v>306</v>
      </c>
      <c r="E137" s="9">
        <v>1500690</v>
      </c>
      <c r="F137" s="9">
        <v>1500690</v>
      </c>
      <c r="G137" s="9">
        <v>1500690</v>
      </c>
      <c r="H137" s="9">
        <v>1575724.5</v>
      </c>
      <c r="I137" s="9">
        <v>1575724.5</v>
      </c>
      <c r="J137" s="9">
        <v>1575724.5</v>
      </c>
      <c r="K137" s="9">
        <v>1575724.5</v>
      </c>
      <c r="L137" s="9">
        <v>1575724.5</v>
      </c>
      <c r="M137" s="9">
        <v>1575724.5</v>
      </c>
      <c r="N137" s="9">
        <v>1575724.5</v>
      </c>
      <c r="O137" s="9">
        <v>1575724.5</v>
      </c>
      <c r="P137" s="9">
        <v>1575724.5</v>
      </c>
      <c r="Q137" s="9">
        <v>1575724.5</v>
      </c>
      <c r="R137" s="9">
        <v>1575724.5</v>
      </c>
      <c r="S137" s="9">
        <v>1575724.5</v>
      </c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4:30">
      <c r="D138" s="38" t="s">
        <v>307</v>
      </c>
      <c r="E138" s="9">
        <v>9048000</v>
      </c>
      <c r="F138" s="9">
        <v>220000</v>
      </c>
      <c r="G138" s="9">
        <v>220000</v>
      </c>
      <c r="H138" s="9">
        <v>231000</v>
      </c>
      <c r="I138" s="9">
        <v>231000</v>
      </c>
      <c r="J138" s="9">
        <v>231000</v>
      </c>
      <c r="K138" s="9">
        <v>231000</v>
      </c>
      <c r="L138" s="9">
        <v>231000</v>
      </c>
      <c r="M138" s="9">
        <v>231000</v>
      </c>
      <c r="N138" s="9">
        <v>231000</v>
      </c>
      <c r="O138" s="9">
        <v>231000</v>
      </c>
      <c r="P138" s="9">
        <v>231000</v>
      </c>
      <c r="Q138" s="9">
        <v>231000</v>
      </c>
      <c r="R138" s="9">
        <v>231000</v>
      </c>
      <c r="S138" s="9">
        <v>231000</v>
      </c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4:30">
      <c r="D139" s="38" t="s">
        <v>308</v>
      </c>
      <c r="E139" s="9">
        <v>0</v>
      </c>
      <c r="F139" s="9">
        <v>1560200</v>
      </c>
      <c r="G139" s="9">
        <v>1560200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4:30">
      <c r="D140" s="38" t="s">
        <v>309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4:30">
      <c r="D141" s="38" t="s">
        <v>289</v>
      </c>
      <c r="E141" s="9">
        <v>0</v>
      </c>
      <c r="F141" s="9">
        <v>7129080.4399999995</v>
      </c>
      <c r="G141" s="9">
        <v>7129080.4399999995</v>
      </c>
      <c r="H141" s="9">
        <v>7485534.4619999994</v>
      </c>
      <c r="I141" s="9">
        <v>7485534.4619999994</v>
      </c>
      <c r="J141" s="9">
        <v>7485534.4619999994</v>
      </c>
      <c r="K141" s="9">
        <v>7485534.4619999994</v>
      </c>
      <c r="L141" s="9">
        <v>7485534.4619999994</v>
      </c>
      <c r="M141" s="9">
        <v>7485534.4619999994</v>
      </c>
      <c r="N141" s="9">
        <v>7485534.4619999994</v>
      </c>
      <c r="O141" s="9">
        <v>7485534.4619999994</v>
      </c>
      <c r="P141" s="9">
        <v>7485534.4619999994</v>
      </c>
      <c r="Q141" s="9">
        <v>7485534.4619999994</v>
      </c>
      <c r="R141" s="9">
        <v>7485534.4619999994</v>
      </c>
      <c r="S141" s="9">
        <v>7485534.4619999994</v>
      </c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4:30">
      <c r="D142" s="38" t="s">
        <v>310</v>
      </c>
      <c r="E142" s="9">
        <v>0</v>
      </c>
      <c r="F142" s="9">
        <v>45594236.347601958</v>
      </c>
      <c r="G142" s="9">
        <v>45594236.347601958</v>
      </c>
      <c r="H142" s="9">
        <v>47873948.164982058</v>
      </c>
      <c r="I142" s="9">
        <v>47873948.164982058</v>
      </c>
      <c r="J142" s="9">
        <v>59248773.162139855</v>
      </c>
      <c r="K142" s="9">
        <v>59248773.162139855</v>
      </c>
      <c r="L142" s="9">
        <v>59248773.162139855</v>
      </c>
      <c r="M142" s="9">
        <v>69783530.074179277</v>
      </c>
      <c r="N142" s="9">
        <v>69783530.074179277</v>
      </c>
      <c r="O142" s="9">
        <v>69783530.074179277</v>
      </c>
      <c r="P142" s="9">
        <v>69783530.074179277</v>
      </c>
      <c r="Q142" s="9">
        <v>69783530.074179277</v>
      </c>
      <c r="R142" s="9">
        <v>69783530.074179277</v>
      </c>
      <c r="S142" s="9">
        <v>69783530.074179277</v>
      </c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4:30">
      <c r="D143" s="38" t="s">
        <v>290</v>
      </c>
      <c r="E143" s="9">
        <v>0</v>
      </c>
      <c r="F143" s="9">
        <v>19000000</v>
      </c>
      <c r="G143" s="9">
        <v>19000000</v>
      </c>
      <c r="H143" s="9">
        <v>19950000</v>
      </c>
      <c r="I143" s="9">
        <v>19950000</v>
      </c>
      <c r="J143" s="9">
        <v>19950000</v>
      </c>
      <c r="K143" s="9">
        <v>19950000</v>
      </c>
      <c r="L143" s="9">
        <v>19950000</v>
      </c>
      <c r="M143" s="9">
        <v>19950000</v>
      </c>
      <c r="N143" s="9">
        <v>19950000</v>
      </c>
      <c r="O143" s="9">
        <v>19950000</v>
      </c>
      <c r="P143" s="9">
        <v>19950000</v>
      </c>
      <c r="Q143" s="9">
        <v>19950000</v>
      </c>
      <c r="R143" s="9">
        <v>19950000</v>
      </c>
      <c r="S143" s="9">
        <v>19950000</v>
      </c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4:30">
      <c r="D144" s="38" t="s">
        <v>311</v>
      </c>
      <c r="E144" s="9">
        <v>0</v>
      </c>
      <c r="F144" s="9">
        <v>0</v>
      </c>
      <c r="G144" s="9">
        <v>0</v>
      </c>
      <c r="H144" s="9">
        <v>3307500</v>
      </c>
      <c r="I144" s="9">
        <v>3307500</v>
      </c>
      <c r="J144" s="9">
        <v>3307500</v>
      </c>
      <c r="K144" s="9">
        <v>3307500</v>
      </c>
      <c r="L144" s="9">
        <v>3307500</v>
      </c>
      <c r="M144" s="9">
        <v>3307500</v>
      </c>
      <c r="N144" s="9">
        <v>3307500</v>
      </c>
      <c r="O144" s="9">
        <v>3307500</v>
      </c>
      <c r="P144" s="9">
        <v>3307500</v>
      </c>
      <c r="Q144" s="9">
        <v>3307500</v>
      </c>
      <c r="R144" s="9">
        <v>3307500</v>
      </c>
      <c r="S144" s="9">
        <v>3307500</v>
      </c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4:30">
      <c r="D145" s="38" t="s">
        <v>312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3307500</v>
      </c>
      <c r="L145" s="9">
        <v>3307500</v>
      </c>
      <c r="M145" s="9">
        <v>3307500</v>
      </c>
      <c r="N145" s="9">
        <v>3307500</v>
      </c>
      <c r="O145" s="9">
        <v>3307500</v>
      </c>
      <c r="P145" s="9">
        <v>3307500</v>
      </c>
      <c r="Q145" s="9">
        <v>3307500</v>
      </c>
      <c r="R145" s="9">
        <v>3307500</v>
      </c>
      <c r="S145" s="9">
        <v>3307500</v>
      </c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4:30">
      <c r="D146" s="38" t="s">
        <v>291</v>
      </c>
      <c r="E146" s="9">
        <v>0</v>
      </c>
      <c r="F146" s="9">
        <v>4500000</v>
      </c>
      <c r="G146" s="9">
        <v>4500000</v>
      </c>
      <c r="H146" s="9">
        <v>4725000</v>
      </c>
      <c r="I146" s="9">
        <v>4725000</v>
      </c>
      <c r="J146" s="9">
        <v>4725000</v>
      </c>
      <c r="K146" s="9">
        <v>4725000</v>
      </c>
      <c r="L146" s="9">
        <v>4725000</v>
      </c>
      <c r="M146" s="9">
        <v>4725000</v>
      </c>
      <c r="N146" s="9">
        <v>4725000</v>
      </c>
      <c r="O146" s="9">
        <v>4725000</v>
      </c>
      <c r="P146" s="9">
        <v>4725000</v>
      </c>
      <c r="Q146" s="9">
        <v>4725000</v>
      </c>
      <c r="R146" s="9">
        <v>4725000</v>
      </c>
      <c r="S146" s="9">
        <v>4725000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4:30">
      <c r="D147" s="38" t="s">
        <v>292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4:30">
      <c r="D148" s="38" t="s">
        <v>293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48981360</v>
      </c>
      <c r="K148" s="9">
        <v>0</v>
      </c>
      <c r="L148" s="9">
        <v>155107643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4:30">
      <c r="D149" s="38" t="s">
        <v>295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4:30">
      <c r="D150" s="38" t="s">
        <v>313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4:30">
      <c r="D151" s="38" t="s">
        <v>314</v>
      </c>
      <c r="E151" s="9">
        <v>0</v>
      </c>
      <c r="F151" s="9">
        <v>8004143.8399999999</v>
      </c>
      <c r="G151" s="9">
        <v>8004143.8399999999</v>
      </c>
      <c r="H151" s="9">
        <v>8404351.0319999997</v>
      </c>
      <c r="I151" s="9">
        <v>8404351.0319999997</v>
      </c>
      <c r="J151" s="9">
        <v>8404351.0319999997</v>
      </c>
      <c r="K151" s="9">
        <v>8404351.0319999997</v>
      </c>
      <c r="L151" s="9">
        <v>8404351.0319999997</v>
      </c>
      <c r="M151" s="9">
        <v>8404351.0319999997</v>
      </c>
      <c r="N151" s="9">
        <v>8404351.0319999997</v>
      </c>
      <c r="O151" s="9">
        <v>8404351.0319999997</v>
      </c>
      <c r="P151" s="9">
        <v>8404351.0319999997</v>
      </c>
      <c r="Q151" s="9">
        <v>8404351.0319999997</v>
      </c>
      <c r="R151" s="9">
        <v>8404351.0319999997</v>
      </c>
      <c r="S151" s="9">
        <v>8404351.0319999997</v>
      </c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4:30">
      <c r="D152" s="38" t="s">
        <v>315</v>
      </c>
      <c r="E152" s="9">
        <v>200000</v>
      </c>
      <c r="F152" s="9">
        <v>500000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525000</v>
      </c>
      <c r="S152" s="9">
        <v>0</v>
      </c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4:30">
      <c r="D153" s="38" t="s">
        <v>316</v>
      </c>
      <c r="E153" s="9">
        <v>0</v>
      </c>
      <c r="F153" s="9">
        <v>0</v>
      </c>
      <c r="G153" s="9">
        <v>0</v>
      </c>
      <c r="H153" s="9">
        <v>52500000</v>
      </c>
      <c r="I153" s="9">
        <v>52500000</v>
      </c>
      <c r="J153" s="9">
        <v>52500000</v>
      </c>
      <c r="K153" s="9">
        <v>52500000</v>
      </c>
      <c r="L153" s="9">
        <v>52500000</v>
      </c>
      <c r="M153" s="9">
        <v>52500000</v>
      </c>
      <c r="N153" s="9">
        <v>52500000</v>
      </c>
      <c r="O153" s="9">
        <v>52500000</v>
      </c>
      <c r="P153" s="9">
        <v>52500000</v>
      </c>
      <c r="Q153" s="9">
        <v>52500000</v>
      </c>
      <c r="R153" s="9">
        <v>52500000</v>
      </c>
      <c r="S153" s="9">
        <v>52500000</v>
      </c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4:30">
      <c r="D154" s="38" t="s">
        <v>317</v>
      </c>
      <c r="E154" s="9">
        <v>0</v>
      </c>
      <c r="F154" s="9">
        <v>200000</v>
      </c>
      <c r="G154" s="9">
        <v>200000</v>
      </c>
      <c r="H154" s="9">
        <v>210000</v>
      </c>
      <c r="I154" s="9">
        <v>210000</v>
      </c>
      <c r="J154" s="9">
        <v>210000</v>
      </c>
      <c r="K154" s="9">
        <v>210000</v>
      </c>
      <c r="L154" s="9">
        <v>210000</v>
      </c>
      <c r="M154" s="9">
        <v>210000</v>
      </c>
      <c r="N154" s="9">
        <v>210000</v>
      </c>
      <c r="O154" s="9">
        <v>210000</v>
      </c>
      <c r="P154" s="9">
        <v>210000</v>
      </c>
      <c r="Q154" s="9">
        <v>210000</v>
      </c>
      <c r="R154" s="9">
        <v>210000</v>
      </c>
      <c r="S154" s="9">
        <v>210000</v>
      </c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4:30">
      <c r="D155" s="38" t="s">
        <v>318</v>
      </c>
      <c r="E155" s="9">
        <v>0</v>
      </c>
      <c r="F155" s="9">
        <v>2000000</v>
      </c>
      <c r="G155" s="9">
        <v>2000000</v>
      </c>
      <c r="H155" s="9">
        <v>2100000</v>
      </c>
      <c r="I155" s="9">
        <v>2100000</v>
      </c>
      <c r="J155" s="9">
        <v>2100000</v>
      </c>
      <c r="K155" s="9">
        <v>2100000</v>
      </c>
      <c r="L155" s="9">
        <v>2100000</v>
      </c>
      <c r="M155" s="9">
        <v>2100000</v>
      </c>
      <c r="N155" s="9">
        <v>2100000</v>
      </c>
      <c r="O155" s="9">
        <v>2100000</v>
      </c>
      <c r="P155" s="9">
        <v>2100000</v>
      </c>
      <c r="Q155" s="9">
        <v>2100000</v>
      </c>
      <c r="R155" s="9">
        <v>2100000</v>
      </c>
      <c r="S155" s="9">
        <v>2100000</v>
      </c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4:30">
      <c r="D156" s="38" t="s">
        <v>319</v>
      </c>
      <c r="E156" s="9">
        <v>0</v>
      </c>
      <c r="F156" s="9">
        <v>30000000</v>
      </c>
      <c r="G156" s="9">
        <v>30000000</v>
      </c>
      <c r="H156" s="9">
        <v>31500000</v>
      </c>
      <c r="I156" s="9">
        <v>31500000</v>
      </c>
      <c r="J156" s="9">
        <v>31500000</v>
      </c>
      <c r="K156" s="9">
        <v>31500000</v>
      </c>
      <c r="L156" s="9">
        <v>31500000</v>
      </c>
      <c r="M156" s="9">
        <v>31500000</v>
      </c>
      <c r="N156" s="9">
        <v>31500000</v>
      </c>
      <c r="O156" s="9">
        <v>31500000</v>
      </c>
      <c r="P156" s="9">
        <v>31500000</v>
      </c>
      <c r="Q156" s="9">
        <v>31500000</v>
      </c>
      <c r="R156" s="9">
        <v>31500000</v>
      </c>
      <c r="S156" s="9">
        <v>31500000</v>
      </c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4:30">
      <c r="D157" s="38" t="s">
        <v>294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4:30">
      <c r="D158" s="38" t="s">
        <v>320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4:30">
      <c r="D159" s="38" t="s">
        <v>296</v>
      </c>
      <c r="E159" s="9">
        <v>0</v>
      </c>
      <c r="F159" s="9">
        <v>9280000</v>
      </c>
      <c r="G159" s="9">
        <v>9280000</v>
      </c>
      <c r="H159" s="9">
        <v>9744000</v>
      </c>
      <c r="I159" s="9">
        <v>9744000</v>
      </c>
      <c r="J159" s="9">
        <v>9744000</v>
      </c>
      <c r="K159" s="9">
        <v>9744000</v>
      </c>
      <c r="L159" s="9">
        <v>9744000</v>
      </c>
      <c r="M159" s="9">
        <v>9744000</v>
      </c>
      <c r="N159" s="9">
        <v>9744000</v>
      </c>
      <c r="O159" s="9">
        <v>9744000</v>
      </c>
      <c r="P159" s="9">
        <v>9744000</v>
      </c>
      <c r="Q159" s="9">
        <v>9744000</v>
      </c>
      <c r="R159" s="9">
        <v>9744000</v>
      </c>
      <c r="S159" s="9">
        <v>9744000</v>
      </c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4:30">
      <c r="D160" s="38" t="s">
        <v>321</v>
      </c>
      <c r="E160" s="9">
        <v>0</v>
      </c>
      <c r="F160" s="9">
        <v>11000000</v>
      </c>
      <c r="G160" s="9">
        <v>5000000</v>
      </c>
      <c r="H160" s="9">
        <v>5250000</v>
      </c>
      <c r="I160" s="9">
        <v>7350000</v>
      </c>
      <c r="J160" s="9">
        <v>7350000</v>
      </c>
      <c r="K160" s="9">
        <v>7350000</v>
      </c>
      <c r="L160" s="9">
        <v>7350000</v>
      </c>
      <c r="M160" s="9">
        <v>8400000</v>
      </c>
      <c r="N160" s="9">
        <v>8400000</v>
      </c>
      <c r="O160" s="9">
        <v>8400000</v>
      </c>
      <c r="P160" s="9">
        <v>8400000</v>
      </c>
      <c r="Q160" s="9">
        <v>8400000</v>
      </c>
      <c r="R160" s="9">
        <v>8400000</v>
      </c>
      <c r="S160" s="9">
        <v>8400000</v>
      </c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111">
      <c r="D161" s="38" t="s">
        <v>44</v>
      </c>
      <c r="E161" s="9">
        <v>4000000</v>
      </c>
      <c r="F161" s="9">
        <v>4000000</v>
      </c>
      <c r="G161" s="9">
        <v>4000000</v>
      </c>
      <c r="H161" s="9">
        <v>4000000</v>
      </c>
      <c r="I161" s="9">
        <v>4000000</v>
      </c>
      <c r="J161" s="9">
        <v>4000000</v>
      </c>
      <c r="K161" s="9">
        <v>4000000</v>
      </c>
      <c r="L161" s="9">
        <v>4000000</v>
      </c>
      <c r="M161" s="9">
        <v>4000000</v>
      </c>
      <c r="N161" s="9">
        <v>4000000</v>
      </c>
      <c r="O161" s="9">
        <v>4000000</v>
      </c>
      <c r="P161" s="9">
        <v>4000000</v>
      </c>
      <c r="Q161" s="9">
        <v>4000000</v>
      </c>
      <c r="R161" s="9">
        <v>4000000</v>
      </c>
      <c r="S161" s="9">
        <v>4000000</v>
      </c>
      <c r="T161" s="9"/>
      <c r="U161" s="9"/>
    </row>
    <row r="162" spans="1:111">
      <c r="B162" s="82"/>
      <c r="D162" s="38" t="s">
        <v>110</v>
      </c>
      <c r="E162" s="9">
        <v>1500000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1500000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1500000</v>
      </c>
      <c r="R162" s="9">
        <v>0</v>
      </c>
      <c r="S162" s="9">
        <v>0</v>
      </c>
      <c r="T162" s="9"/>
      <c r="U162" s="9"/>
    </row>
    <row r="163" spans="1:111">
      <c r="B163" s="82"/>
      <c r="D163" s="38" t="s">
        <v>111</v>
      </c>
      <c r="E163" s="9">
        <v>0</v>
      </c>
      <c r="F163" s="9">
        <v>0</v>
      </c>
      <c r="G163" s="9">
        <v>0</v>
      </c>
      <c r="H163" s="9">
        <f>42391392.3800881*0.3</f>
        <v>12717417.714026429</v>
      </c>
      <c r="I163" s="9">
        <f>44173679.968448*0.3</f>
        <v>13252103.990534399</v>
      </c>
      <c r="J163" s="9">
        <f>46026501.6523042*0.6</f>
        <v>27615900.991382521</v>
      </c>
      <c r="K163" s="9">
        <v>46026501.652304232</v>
      </c>
      <c r="L163" s="9">
        <v>46026501.652304232</v>
      </c>
      <c r="M163" s="9">
        <v>46026501.652304232</v>
      </c>
      <c r="N163" s="9">
        <v>46026501.652304232</v>
      </c>
      <c r="O163" s="9">
        <v>46026501.652304232</v>
      </c>
      <c r="P163" s="9">
        <v>46026501.652304232</v>
      </c>
      <c r="Q163" s="9">
        <v>46026501.652304232</v>
      </c>
      <c r="R163" s="9">
        <v>46026501.652304232</v>
      </c>
      <c r="S163" s="9">
        <v>46026501.652304232</v>
      </c>
      <c r="T163" s="22"/>
      <c r="U163" s="22"/>
    </row>
    <row r="164" spans="1:111">
      <c r="B164" s="82"/>
      <c r="D164" s="38" t="s">
        <v>234</v>
      </c>
      <c r="E164" s="9">
        <v>0</v>
      </c>
      <c r="F164" s="9">
        <v>0</v>
      </c>
      <c r="G164" s="9">
        <f>1363250+10000000+500000+(644350*0.5)</f>
        <v>12185425</v>
      </c>
      <c r="H164" s="9">
        <v>1000000</v>
      </c>
      <c r="I164" s="9">
        <v>1000000</v>
      </c>
      <c r="J164" s="9">
        <v>1000000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22"/>
      <c r="U164" s="22"/>
    </row>
    <row r="165" spans="1:111">
      <c r="D165" s="3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22"/>
      <c r="U165" s="22"/>
    </row>
    <row r="166" spans="1:111">
      <c r="D166" s="38"/>
      <c r="E166" s="28"/>
      <c r="F166" s="28"/>
      <c r="G166" s="28"/>
      <c r="T166" s="22"/>
      <c r="U166" s="22"/>
    </row>
    <row r="167" spans="1:111">
      <c r="D167" s="37" t="s">
        <v>5</v>
      </c>
      <c r="E167" s="39">
        <f>SUM(E104:E164)</f>
        <v>49865291</v>
      </c>
      <c r="F167" s="39">
        <f t="shared" ref="F167:S167" si="34">SUM(F104:F164)</f>
        <v>195342416.70760196</v>
      </c>
      <c r="G167" s="39">
        <f t="shared" si="34"/>
        <v>201027841.70760196</v>
      </c>
      <c r="H167" s="39">
        <f t="shared" si="34"/>
        <v>351007392.75475854</v>
      </c>
      <c r="I167" s="39">
        <f t="shared" si="34"/>
        <v>383843863.72393316</v>
      </c>
      <c r="J167" s="39">
        <f t="shared" si="34"/>
        <v>471727172.84318912</v>
      </c>
      <c r="K167" s="39">
        <f t="shared" si="34"/>
        <v>843224917.06473589</v>
      </c>
      <c r="L167" s="39">
        <f t="shared" si="34"/>
        <v>996832561.06473589</v>
      </c>
      <c r="M167" s="39">
        <f t="shared" si="34"/>
        <v>853309675.97677517</v>
      </c>
      <c r="N167" s="39">
        <f t="shared" si="34"/>
        <v>848588754.12677526</v>
      </c>
      <c r="O167" s="39">
        <f t="shared" si="34"/>
        <v>848588755.12677526</v>
      </c>
      <c r="P167" s="39">
        <f t="shared" si="34"/>
        <v>848588756.12677526</v>
      </c>
      <c r="Q167" s="39">
        <f t="shared" si="34"/>
        <v>853007085.12677526</v>
      </c>
      <c r="R167" s="39">
        <f t="shared" si="34"/>
        <v>852032086.12677526</v>
      </c>
      <c r="S167" s="39">
        <f t="shared" si="34"/>
        <v>908158155.02677512</v>
      </c>
      <c r="T167" s="39"/>
      <c r="U167" s="39"/>
    </row>
    <row r="169" spans="1:111" s="10" customFormat="1">
      <c r="A169" s="5"/>
      <c r="B169" s="5"/>
      <c r="C169" s="149"/>
      <c r="D169" s="11"/>
      <c r="E169" s="11"/>
      <c r="F169" s="11"/>
      <c r="G169" s="11"/>
      <c r="H169" s="11"/>
      <c r="I169" s="11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</row>
    <row r="170" spans="1:111" s="10" customFormat="1" ht="18">
      <c r="A170" s="5"/>
      <c r="B170" s="5"/>
      <c r="C170" s="149"/>
      <c r="D170" s="21" t="s">
        <v>46</v>
      </c>
      <c r="E170" s="11"/>
      <c r="F170" s="11"/>
      <c r="G170" s="11"/>
      <c r="H170" s="11"/>
      <c r="I170" s="11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</row>
    <row r="171" spans="1:111" s="10" customFormat="1" ht="17.25">
      <c r="A171" s="5"/>
      <c r="B171" s="5"/>
      <c r="C171" s="79"/>
      <c r="D171" s="11"/>
      <c r="E171" s="11"/>
      <c r="F171" s="11"/>
      <c r="G171" s="11"/>
      <c r="H171" s="11"/>
      <c r="I171" s="1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</row>
    <row r="173" spans="1:111">
      <c r="D173" s="25" t="s">
        <v>47</v>
      </c>
      <c r="E173" s="14">
        <v>42278</v>
      </c>
      <c r="F173" s="14">
        <v>42309</v>
      </c>
      <c r="G173" s="14">
        <v>42339</v>
      </c>
      <c r="H173" s="14">
        <v>42370</v>
      </c>
      <c r="I173" s="14">
        <v>42401</v>
      </c>
      <c r="J173" s="14">
        <v>42430</v>
      </c>
      <c r="K173" s="14">
        <v>42461</v>
      </c>
      <c r="L173" s="14">
        <v>42491</v>
      </c>
      <c r="M173" s="14">
        <v>42522</v>
      </c>
      <c r="N173" s="14">
        <v>42552</v>
      </c>
      <c r="O173" s="14">
        <v>42583</v>
      </c>
      <c r="P173" s="14">
        <v>42614</v>
      </c>
      <c r="Q173" s="14">
        <v>42644</v>
      </c>
      <c r="R173" s="14">
        <v>42675</v>
      </c>
      <c r="S173" s="14">
        <v>42705</v>
      </c>
      <c r="T173" s="22"/>
      <c r="U173" s="22"/>
      <c r="V173" s="22"/>
    </row>
    <row r="174" spans="1:111">
      <c r="D174" s="31"/>
      <c r="E174" s="40"/>
      <c r="F174" s="40"/>
      <c r="G174" s="40"/>
      <c r="H174" s="40"/>
      <c r="I174" s="40"/>
      <c r="J174" s="40"/>
      <c r="K174" s="32"/>
      <c r="L174" s="32"/>
      <c r="M174" s="32"/>
      <c r="N174" s="32"/>
      <c r="O174" s="32"/>
      <c r="P174" s="32"/>
      <c r="Q174" s="32"/>
      <c r="R174" s="32"/>
      <c r="S174" s="32"/>
      <c r="T174" s="22"/>
      <c r="U174" s="22"/>
      <c r="V174" s="22"/>
    </row>
    <row r="175" spans="1:111">
      <c r="D175" s="25"/>
      <c r="E175" s="25"/>
      <c r="F175" s="25"/>
      <c r="G175" s="25"/>
      <c r="T175" s="22"/>
      <c r="U175" s="22"/>
      <c r="V175" s="22"/>
    </row>
    <row r="176" spans="1:111">
      <c r="D176" s="27" t="s">
        <v>43</v>
      </c>
      <c r="E176" s="28">
        <v>958234.51866501267</v>
      </c>
      <c r="F176" s="28">
        <v>1138745.2724780152</v>
      </c>
      <c r="G176" s="28">
        <v>1352695.9370536183</v>
      </c>
      <c r="H176" s="28">
        <v>1606774.4945443419</v>
      </c>
      <c r="I176" s="28">
        <v>1909006.5235332104</v>
      </c>
      <c r="J176" s="28">
        <v>2269022.7183198524</v>
      </c>
      <c r="K176" s="28">
        <v>2269022.7183198524</v>
      </c>
      <c r="L176" s="28">
        <v>2269022.7183198524</v>
      </c>
      <c r="M176" s="28">
        <v>2269022.7183198524</v>
      </c>
      <c r="N176" s="28">
        <v>2269022.7183198524</v>
      </c>
      <c r="O176" s="28">
        <v>2269022.7183198524</v>
      </c>
      <c r="P176" s="28">
        <v>2269022.7183198524</v>
      </c>
      <c r="Q176" s="28">
        <v>2269022.7183198524</v>
      </c>
      <c r="R176" s="28">
        <v>2269022.7183198524</v>
      </c>
      <c r="S176" s="28">
        <v>2269022.7183198524</v>
      </c>
      <c r="T176" s="22"/>
      <c r="U176" s="22"/>
      <c r="V176" s="22"/>
    </row>
    <row r="177" spans="1:111">
      <c r="D177" s="33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22"/>
      <c r="U177" s="22"/>
      <c r="V177" s="22"/>
    </row>
    <row r="178" spans="1:111">
      <c r="D178" s="27"/>
      <c r="E178" s="28"/>
      <c r="F178" s="28"/>
      <c r="G178" s="28"/>
      <c r="T178" s="22"/>
      <c r="U178" s="22"/>
      <c r="V178" s="22"/>
    </row>
    <row r="179" spans="1:111">
      <c r="D179" s="25" t="s">
        <v>48</v>
      </c>
      <c r="E179" s="48">
        <f t="shared" ref="E179:S179" si="35">SUM(E176:E176)</f>
        <v>958234.51866501267</v>
      </c>
      <c r="F179" s="48">
        <f t="shared" si="35"/>
        <v>1138745.2724780152</v>
      </c>
      <c r="G179" s="48">
        <f t="shared" si="35"/>
        <v>1352695.9370536183</v>
      </c>
      <c r="H179" s="48">
        <f t="shared" si="35"/>
        <v>1606774.4945443419</v>
      </c>
      <c r="I179" s="48">
        <f t="shared" si="35"/>
        <v>1909006.5235332104</v>
      </c>
      <c r="J179" s="48">
        <f t="shared" si="35"/>
        <v>2269022.7183198524</v>
      </c>
      <c r="K179" s="48">
        <f t="shared" si="35"/>
        <v>2269022.7183198524</v>
      </c>
      <c r="L179" s="48">
        <f t="shared" si="35"/>
        <v>2269022.7183198524</v>
      </c>
      <c r="M179" s="48">
        <f t="shared" si="35"/>
        <v>2269022.7183198524</v>
      </c>
      <c r="N179" s="48">
        <f t="shared" si="35"/>
        <v>2269022.7183198524</v>
      </c>
      <c r="O179" s="48">
        <f t="shared" si="35"/>
        <v>2269022.7183198524</v>
      </c>
      <c r="P179" s="48">
        <f t="shared" si="35"/>
        <v>2269022.7183198524</v>
      </c>
      <c r="Q179" s="48">
        <f t="shared" si="35"/>
        <v>2269022.7183198524</v>
      </c>
      <c r="R179" s="48">
        <f t="shared" si="35"/>
        <v>2269022.7183198524</v>
      </c>
      <c r="S179" s="48">
        <f t="shared" si="35"/>
        <v>2269022.7183198524</v>
      </c>
      <c r="T179" s="22"/>
      <c r="U179" s="22"/>
      <c r="V179" s="22"/>
    </row>
    <row r="181" spans="1:111" s="10" customFormat="1">
      <c r="A181" s="5"/>
      <c r="B181" s="5"/>
      <c r="C181" s="149"/>
      <c r="D181" s="11"/>
      <c r="E181" s="11"/>
      <c r="F181" s="11"/>
      <c r="G181" s="11"/>
      <c r="H181" s="11"/>
      <c r="I181" s="1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</row>
    <row r="182" spans="1:111" s="10" customFormat="1" ht="18">
      <c r="A182" s="5"/>
      <c r="B182" s="5"/>
      <c r="C182" s="149"/>
      <c r="D182" s="21" t="s">
        <v>86</v>
      </c>
      <c r="E182" s="11"/>
      <c r="F182" s="11"/>
      <c r="G182" s="11"/>
      <c r="H182" s="11"/>
      <c r="I182" s="11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</row>
    <row r="183" spans="1:111" s="10" customFormat="1" ht="17.25">
      <c r="A183" s="5"/>
      <c r="B183" s="5"/>
      <c r="C183" s="79"/>
      <c r="D183" s="11"/>
      <c r="E183" s="11"/>
      <c r="F183" s="11"/>
      <c r="G183" s="11"/>
      <c r="H183" s="11"/>
      <c r="I183" s="1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</row>
    <row r="185" spans="1:111">
      <c r="D185" s="25" t="s">
        <v>49</v>
      </c>
      <c r="E185" s="14">
        <v>42278</v>
      </c>
      <c r="F185" s="14">
        <v>42309</v>
      </c>
      <c r="G185" s="14">
        <v>42339</v>
      </c>
      <c r="H185" s="14">
        <v>42370</v>
      </c>
      <c r="I185" s="14">
        <v>42401</v>
      </c>
      <c r="J185" s="14">
        <v>42430</v>
      </c>
      <c r="K185" s="14">
        <v>42461</v>
      </c>
      <c r="L185" s="14">
        <v>42491</v>
      </c>
      <c r="M185" s="14">
        <v>42522</v>
      </c>
      <c r="N185" s="14">
        <v>42552</v>
      </c>
      <c r="O185" s="14">
        <v>42583</v>
      </c>
      <c r="P185" s="14">
        <v>42614</v>
      </c>
      <c r="Q185" s="14">
        <v>42644</v>
      </c>
      <c r="R185" s="14">
        <v>42675</v>
      </c>
      <c r="S185" s="14">
        <v>42705</v>
      </c>
      <c r="T185" s="14"/>
      <c r="U185" s="14"/>
    </row>
    <row r="186" spans="1:111">
      <c r="D186" s="31"/>
      <c r="E186" s="40"/>
      <c r="F186" s="40"/>
      <c r="G186" s="40"/>
      <c r="H186" s="40"/>
      <c r="I186" s="40"/>
      <c r="J186" s="40"/>
      <c r="K186" s="32"/>
      <c r="L186" s="32"/>
      <c r="M186" s="32"/>
      <c r="N186" s="32"/>
      <c r="O186" s="32"/>
      <c r="P186" s="32"/>
      <c r="Q186" s="32"/>
      <c r="R186" s="32"/>
      <c r="S186" s="32"/>
      <c r="T186" s="22"/>
      <c r="U186" s="22"/>
    </row>
    <row r="187" spans="1:111">
      <c r="D187" s="25"/>
      <c r="E187" s="14"/>
      <c r="F187" s="14"/>
      <c r="G187" s="14"/>
      <c r="T187" s="22"/>
      <c r="U187" s="22"/>
    </row>
    <row r="188" spans="1:111">
      <c r="D188" s="27" t="s">
        <v>87</v>
      </c>
      <c r="E188" s="28">
        <v>2900000</v>
      </c>
      <c r="F188" s="28">
        <v>2900000</v>
      </c>
      <c r="G188" s="28">
        <v>2900000</v>
      </c>
      <c r="H188" s="28">
        <v>2900000</v>
      </c>
      <c r="I188" s="28">
        <v>2900000</v>
      </c>
      <c r="J188" s="28">
        <v>2900000</v>
      </c>
      <c r="K188" s="28">
        <f>J188*1.05</f>
        <v>3045000</v>
      </c>
      <c r="L188" s="28">
        <f t="shared" ref="L188:S188" si="36">K188*1.05</f>
        <v>3197250</v>
      </c>
      <c r="M188" s="28">
        <f t="shared" si="36"/>
        <v>3357112.5</v>
      </c>
      <c r="N188" s="28">
        <f t="shared" si="36"/>
        <v>3524968.125</v>
      </c>
      <c r="O188" s="28">
        <f t="shared" si="36"/>
        <v>3701216.53125</v>
      </c>
      <c r="P188" s="28">
        <f t="shared" si="36"/>
        <v>3886277.3578125001</v>
      </c>
      <c r="Q188" s="28">
        <f t="shared" si="36"/>
        <v>4080591.2257031254</v>
      </c>
      <c r="R188" s="28">
        <f t="shared" si="36"/>
        <v>4284620.7869882816</v>
      </c>
      <c r="S188" s="28">
        <f t="shared" si="36"/>
        <v>4498851.8263376961</v>
      </c>
      <c r="T188" s="22"/>
      <c r="U188" s="22"/>
    </row>
    <row r="189" spans="1:111">
      <c r="D189" s="27" t="s">
        <v>88</v>
      </c>
      <c r="E189" s="28">
        <v>4000000</v>
      </c>
      <c r="F189" s="28">
        <v>4000000</v>
      </c>
      <c r="G189" s="28">
        <v>4000000</v>
      </c>
      <c r="H189" s="28">
        <v>4000000</v>
      </c>
      <c r="I189" s="28">
        <v>4000000</v>
      </c>
      <c r="J189" s="28">
        <v>4000000</v>
      </c>
      <c r="K189" s="28">
        <v>4000000</v>
      </c>
      <c r="L189" s="28">
        <v>4000000</v>
      </c>
      <c r="M189" s="28">
        <v>4000000</v>
      </c>
      <c r="N189" s="28">
        <v>4000000</v>
      </c>
      <c r="O189" s="28">
        <v>4000000</v>
      </c>
      <c r="P189" s="28">
        <v>4000000</v>
      </c>
      <c r="Q189" s="28">
        <v>4000000</v>
      </c>
      <c r="R189" s="28">
        <v>4000000</v>
      </c>
      <c r="S189" s="28">
        <v>4000000</v>
      </c>
      <c r="T189" s="22"/>
      <c r="U189" s="22"/>
    </row>
    <row r="190" spans="1:111">
      <c r="D190" s="27" t="s">
        <v>89</v>
      </c>
      <c r="E190" s="28">
        <v>4000000</v>
      </c>
      <c r="F190" s="28">
        <v>4000000</v>
      </c>
      <c r="G190" s="28">
        <v>4000000</v>
      </c>
      <c r="H190" s="28">
        <v>4000000</v>
      </c>
      <c r="I190" s="28">
        <v>4000000</v>
      </c>
      <c r="J190" s="28">
        <v>4000000</v>
      </c>
      <c r="K190" s="28">
        <v>4000000</v>
      </c>
      <c r="L190" s="28">
        <v>4000000</v>
      </c>
      <c r="M190" s="28">
        <v>4000000</v>
      </c>
      <c r="N190" s="28">
        <v>4000000</v>
      </c>
      <c r="O190" s="28">
        <v>4000000</v>
      </c>
      <c r="P190" s="28">
        <v>4000000</v>
      </c>
      <c r="Q190" s="28">
        <v>4000000</v>
      </c>
      <c r="R190" s="28">
        <v>4000000</v>
      </c>
      <c r="S190" s="28">
        <v>4000000</v>
      </c>
      <c r="T190" s="22"/>
      <c r="U190" s="22"/>
    </row>
    <row r="191" spans="1:111">
      <c r="D191" s="27" t="s">
        <v>297</v>
      </c>
      <c r="E191" s="28">
        <v>15000000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2"/>
      <c r="U191" s="22"/>
    </row>
    <row r="192" spans="1:111"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22"/>
      <c r="U192" s="22"/>
    </row>
    <row r="193" spans="4:21">
      <c r="T193" s="22"/>
      <c r="U193" s="22"/>
    </row>
    <row r="194" spans="4:21">
      <c r="D194" s="25" t="s">
        <v>50</v>
      </c>
      <c r="E194" s="48">
        <f>SUM(E188:E191)</f>
        <v>25900000</v>
      </c>
      <c r="F194" s="48">
        <f t="shared" ref="F194:S194" si="37">SUM(F188:F191)</f>
        <v>10900000</v>
      </c>
      <c r="G194" s="48">
        <f t="shared" si="37"/>
        <v>10900000</v>
      </c>
      <c r="H194" s="48">
        <f t="shared" si="37"/>
        <v>10900000</v>
      </c>
      <c r="I194" s="48">
        <f t="shared" si="37"/>
        <v>10900000</v>
      </c>
      <c r="J194" s="48">
        <f t="shared" si="37"/>
        <v>10900000</v>
      </c>
      <c r="K194" s="48">
        <f t="shared" si="37"/>
        <v>11045000</v>
      </c>
      <c r="L194" s="48">
        <f t="shared" si="37"/>
        <v>11197250</v>
      </c>
      <c r="M194" s="48">
        <f t="shared" si="37"/>
        <v>11357112.5</v>
      </c>
      <c r="N194" s="48">
        <f t="shared" si="37"/>
        <v>11524968.125</v>
      </c>
      <c r="O194" s="48">
        <f t="shared" si="37"/>
        <v>11701216.53125</v>
      </c>
      <c r="P194" s="48">
        <f t="shared" si="37"/>
        <v>11886277.3578125</v>
      </c>
      <c r="Q194" s="48">
        <f t="shared" si="37"/>
        <v>12080591.225703126</v>
      </c>
      <c r="R194" s="48">
        <f t="shared" si="37"/>
        <v>12284620.786988281</v>
      </c>
      <c r="S194" s="48">
        <f t="shared" si="37"/>
        <v>12498851.826337695</v>
      </c>
      <c r="T194" s="22"/>
      <c r="U194" s="22"/>
    </row>
    <row r="200" spans="4:21">
      <c r="F200" s="91"/>
      <c r="G200" s="91"/>
    </row>
    <row r="201" spans="4:21">
      <c r="F201" s="91"/>
      <c r="G201" s="91"/>
    </row>
    <row r="202" spans="4:21">
      <c r="F202" s="91"/>
      <c r="G202" s="91"/>
    </row>
    <row r="203" spans="4:21">
      <c r="F203" s="91"/>
      <c r="G203" s="91"/>
    </row>
    <row r="204" spans="4:21">
      <c r="G204" s="93"/>
    </row>
  </sheetData>
  <mergeCells count="4">
    <mergeCell ref="C97:C98"/>
    <mergeCell ref="C169:C170"/>
    <mergeCell ref="C8:C9"/>
    <mergeCell ref="C181:C182"/>
  </mergeCells>
  <pageMargins left="0.7" right="0.7" top="0.75" bottom="0.75" header="0.3" footer="0.3"/>
  <pageSetup paperSize="9" orientation="portrait" r:id="rId1"/>
  <ignoredErrors>
    <ignoredError sqref="Q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A683"/>
  <sheetViews>
    <sheetView topLeftCell="D1" zoomScale="70" zoomScaleNormal="70" workbookViewId="0">
      <selection activeCell="S17" sqref="S17"/>
    </sheetView>
  </sheetViews>
  <sheetFormatPr baseColWidth="10" defaultRowHeight="16.5"/>
  <cols>
    <col min="1" max="1" width="11.42578125" style="5"/>
    <col min="2" max="2" width="21" style="5" customWidth="1"/>
    <col min="3" max="3" width="22.5703125" style="5" customWidth="1"/>
    <col min="4" max="4" width="69.28515625" style="5" bestFit="1" customWidth="1"/>
    <col min="5" max="6" width="14.85546875" style="5" customWidth="1"/>
    <col min="7" max="10" width="16.42578125" style="5" hidden="1" customWidth="1"/>
    <col min="11" max="12" width="16" style="5" hidden="1" customWidth="1"/>
    <col min="13" max="13" width="17.140625" style="5" hidden="1" customWidth="1"/>
    <col min="14" max="14" width="17.85546875" style="5" hidden="1" customWidth="1"/>
    <col min="15" max="15" width="19.28515625" style="5" hidden="1" customWidth="1"/>
    <col min="16" max="16" width="19.28515625" style="5" customWidth="1"/>
    <col min="17" max="17" width="18.5703125" style="5" customWidth="1"/>
    <col min="18" max="18" width="18.7109375" style="5" customWidth="1"/>
    <col min="19" max="20" width="19.85546875" style="5" bestFit="1" customWidth="1"/>
    <col min="21" max="21" width="20.7109375" style="5" bestFit="1" customWidth="1"/>
    <col min="22" max="30" width="21.140625" style="5" bestFit="1" customWidth="1"/>
    <col min="31" max="31" width="13.140625" style="5" bestFit="1" customWidth="1"/>
    <col min="32" max="40" width="14" style="5" bestFit="1" customWidth="1"/>
    <col min="41" max="16384" width="11.42578125" style="5"/>
  </cols>
  <sheetData>
    <row r="2" spans="1:131">
      <c r="E2" s="95" t="s">
        <v>256</v>
      </c>
      <c r="F2" s="95">
        <v>2015</v>
      </c>
    </row>
    <row r="3" spans="1:131" ht="22.5" customHeight="1">
      <c r="E3" s="95" t="s">
        <v>255</v>
      </c>
      <c r="F3" s="140">
        <v>0.05</v>
      </c>
    </row>
    <row r="4" spans="1:131" ht="22.5" customHeight="1"/>
    <row r="5" spans="1:131" s="20" customFormat="1">
      <c r="A5" s="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</row>
    <row r="6" spans="1:131" s="20" customFormat="1" ht="30.75" customHeight="1">
      <c r="A6" s="5"/>
      <c r="C6" s="17" t="s">
        <v>51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</row>
    <row r="7" spans="1:131" s="20" customFormat="1" ht="6.75" customHeight="1">
      <c r="A7" s="5"/>
      <c r="C7" s="1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</row>
    <row r="8" spans="1:131" s="20" customFormat="1" ht="15.75" customHeight="1">
      <c r="A8" s="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</row>
    <row r="9" spans="1:131" s="10" customFormat="1" hidden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</row>
    <row r="11" spans="1:131" s="10" customFormat="1">
      <c r="A11" s="5"/>
      <c r="B11" s="5"/>
      <c r="C11" s="149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</row>
    <row r="12" spans="1:131" s="10" customFormat="1" ht="18">
      <c r="A12" s="5"/>
      <c r="B12" s="5"/>
      <c r="C12" s="149"/>
      <c r="D12" s="21" t="s">
        <v>63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</row>
    <row r="13" spans="1:131" s="10" customFormat="1" ht="17.25">
      <c r="A13" s="5"/>
      <c r="B13" s="5"/>
      <c r="C13" s="46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</row>
    <row r="15" spans="1:131">
      <c r="D15" s="25" t="s">
        <v>52</v>
      </c>
      <c r="E15" s="25" t="s">
        <v>64</v>
      </c>
      <c r="F15" s="47"/>
      <c r="G15" s="14">
        <v>42005</v>
      </c>
      <c r="H15" s="14">
        <v>42036</v>
      </c>
      <c r="I15" s="14">
        <v>42064</v>
      </c>
      <c r="J15" s="14">
        <v>42095</v>
      </c>
      <c r="K15" s="14">
        <v>42125</v>
      </c>
      <c r="L15" s="14">
        <v>42156</v>
      </c>
      <c r="M15" s="14">
        <v>42186</v>
      </c>
      <c r="N15" s="14">
        <v>42217</v>
      </c>
      <c r="O15" s="14">
        <v>42248</v>
      </c>
      <c r="P15" s="14">
        <v>42278</v>
      </c>
      <c r="Q15" s="14">
        <v>42309</v>
      </c>
      <c r="R15" s="14">
        <v>42339</v>
      </c>
      <c r="S15" s="14">
        <v>42370</v>
      </c>
      <c r="T15" s="14">
        <v>42401</v>
      </c>
      <c r="U15" s="14">
        <v>42430</v>
      </c>
      <c r="V15" s="14">
        <v>42461</v>
      </c>
      <c r="W15" s="14">
        <v>42491</v>
      </c>
      <c r="X15" s="14">
        <v>42522</v>
      </c>
      <c r="Y15" s="14">
        <v>42552</v>
      </c>
      <c r="Z15" s="14">
        <v>42583</v>
      </c>
      <c r="AA15" s="14">
        <v>42614</v>
      </c>
      <c r="AB15" s="14">
        <v>42644</v>
      </c>
      <c r="AC15" s="14">
        <v>42675</v>
      </c>
      <c r="AD15" s="14">
        <v>42705</v>
      </c>
    </row>
    <row r="16" spans="1:131">
      <c r="D16" s="33"/>
      <c r="E16" s="43"/>
      <c r="F16" s="43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/>
      <c r="X16" s="33"/>
      <c r="Y16" s="33"/>
      <c r="Z16" s="33"/>
      <c r="AA16" s="33"/>
      <c r="AB16" s="33"/>
      <c r="AC16" s="33"/>
      <c r="AD16" s="33"/>
    </row>
    <row r="17" spans="1:131">
      <c r="E17" s="42"/>
      <c r="F17" s="4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131">
      <c r="B18" s="91"/>
      <c r="D18" s="5" t="s">
        <v>53</v>
      </c>
      <c r="E18" s="9">
        <v>25915000</v>
      </c>
      <c r="F18" s="9"/>
      <c r="G18" s="28">
        <v>25915000</v>
      </c>
      <c r="H18" s="28">
        <v>25915000</v>
      </c>
      <c r="I18" s="28">
        <v>25915000</v>
      </c>
      <c r="J18" s="28">
        <v>25915000</v>
      </c>
      <c r="K18" s="28">
        <v>25915000</v>
      </c>
      <c r="L18" s="28">
        <v>25915000</v>
      </c>
      <c r="M18" s="28">
        <v>25915000</v>
      </c>
      <c r="N18" s="28">
        <v>25915000</v>
      </c>
      <c r="O18" s="28">
        <v>25915000</v>
      </c>
      <c r="P18" s="28">
        <v>25915000</v>
      </c>
      <c r="Q18" s="28">
        <v>25915000</v>
      </c>
      <c r="R18" s="28">
        <v>25915000</v>
      </c>
      <c r="S18" s="28">
        <f>R18*(1+$F$3)</f>
        <v>27210750</v>
      </c>
      <c r="T18" s="28">
        <f>S18</f>
        <v>27210750</v>
      </c>
      <c r="U18" s="28">
        <f t="shared" ref="U18:AD18" si="0">T18</f>
        <v>27210750</v>
      </c>
      <c r="V18" s="28">
        <f t="shared" si="0"/>
        <v>27210750</v>
      </c>
      <c r="W18" s="28">
        <f t="shared" si="0"/>
        <v>27210750</v>
      </c>
      <c r="X18" s="28">
        <f t="shared" si="0"/>
        <v>27210750</v>
      </c>
      <c r="Y18" s="28">
        <f t="shared" si="0"/>
        <v>27210750</v>
      </c>
      <c r="Z18" s="28">
        <f t="shared" si="0"/>
        <v>27210750</v>
      </c>
      <c r="AA18" s="28">
        <f t="shared" si="0"/>
        <v>27210750</v>
      </c>
      <c r="AB18" s="28">
        <f t="shared" si="0"/>
        <v>27210750</v>
      </c>
      <c r="AC18" s="28">
        <f t="shared" si="0"/>
        <v>27210750</v>
      </c>
      <c r="AD18" s="28">
        <f t="shared" si="0"/>
        <v>27210750</v>
      </c>
    </row>
    <row r="19" spans="1:131">
      <c r="D19" s="5" t="s">
        <v>56</v>
      </c>
      <c r="E19" s="9">
        <v>8376550</v>
      </c>
      <c r="F19" s="9"/>
      <c r="G19" s="28">
        <v>0</v>
      </c>
      <c r="H19" s="28">
        <v>0</v>
      </c>
      <c r="I19" s="28">
        <v>0</v>
      </c>
      <c r="J19" s="28">
        <v>0</v>
      </c>
      <c r="K19" s="28">
        <v>8376550</v>
      </c>
      <c r="L19" s="28">
        <v>8376550</v>
      </c>
      <c r="M19" s="28">
        <v>8376550</v>
      </c>
      <c r="N19" s="28">
        <v>8376550</v>
      </c>
      <c r="O19" s="28">
        <v>8376550</v>
      </c>
      <c r="P19" s="28">
        <v>8376550</v>
      </c>
      <c r="Q19" s="28">
        <v>8376550</v>
      </c>
      <c r="R19" s="28">
        <v>8376550</v>
      </c>
      <c r="S19" s="28">
        <f t="shared" ref="S19:S24" si="1">R19*(1+$F$3)</f>
        <v>8795377.5</v>
      </c>
      <c r="T19" s="28">
        <f t="shared" ref="T19:AD24" si="2">S19</f>
        <v>8795377.5</v>
      </c>
      <c r="U19" s="28">
        <f t="shared" si="2"/>
        <v>8795377.5</v>
      </c>
      <c r="V19" s="28">
        <f t="shared" si="2"/>
        <v>8795377.5</v>
      </c>
      <c r="W19" s="28">
        <f t="shared" si="2"/>
        <v>8795377.5</v>
      </c>
      <c r="X19" s="28">
        <f t="shared" si="2"/>
        <v>8795377.5</v>
      </c>
      <c r="Y19" s="28">
        <f t="shared" si="2"/>
        <v>8795377.5</v>
      </c>
      <c r="Z19" s="28">
        <f t="shared" si="2"/>
        <v>8795377.5</v>
      </c>
      <c r="AA19" s="28">
        <f t="shared" si="2"/>
        <v>8795377.5</v>
      </c>
      <c r="AB19" s="28">
        <f t="shared" si="2"/>
        <v>8795377.5</v>
      </c>
      <c r="AC19" s="28">
        <f t="shared" si="2"/>
        <v>8795377.5</v>
      </c>
      <c r="AD19" s="28">
        <f t="shared" si="2"/>
        <v>8795377.5</v>
      </c>
    </row>
    <row r="20" spans="1:131">
      <c r="D20" s="5" t="s">
        <v>177</v>
      </c>
      <c r="E20" s="41">
        <v>18568000</v>
      </c>
      <c r="F20" s="41"/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19496400</v>
      </c>
      <c r="T20" s="28">
        <f t="shared" si="2"/>
        <v>19496400</v>
      </c>
      <c r="U20" s="28">
        <f t="shared" si="2"/>
        <v>19496400</v>
      </c>
      <c r="V20" s="28">
        <f t="shared" si="2"/>
        <v>19496400</v>
      </c>
      <c r="W20" s="28">
        <f t="shared" si="2"/>
        <v>19496400</v>
      </c>
      <c r="X20" s="28">
        <f t="shared" si="2"/>
        <v>19496400</v>
      </c>
      <c r="Y20" s="28">
        <f t="shared" si="2"/>
        <v>19496400</v>
      </c>
      <c r="Z20" s="28">
        <f t="shared" si="2"/>
        <v>19496400</v>
      </c>
      <c r="AA20" s="28">
        <f t="shared" si="2"/>
        <v>19496400</v>
      </c>
      <c r="AB20" s="28">
        <f t="shared" si="2"/>
        <v>19496400</v>
      </c>
      <c r="AC20" s="28">
        <f t="shared" si="2"/>
        <v>19496400</v>
      </c>
      <c r="AD20" s="28">
        <f t="shared" si="2"/>
        <v>19496400</v>
      </c>
    </row>
    <row r="21" spans="1:131">
      <c r="D21" s="5" t="s">
        <v>180</v>
      </c>
      <c r="E21" s="41">
        <v>8376550</v>
      </c>
      <c r="F21" s="41"/>
      <c r="G21" s="28">
        <v>8376550</v>
      </c>
      <c r="H21" s="28">
        <v>8376550</v>
      </c>
      <c r="I21" s="28">
        <v>8376550</v>
      </c>
      <c r="J21" s="28">
        <v>8376550</v>
      </c>
      <c r="K21" s="28">
        <v>8376550</v>
      </c>
      <c r="L21" s="28">
        <v>8376550</v>
      </c>
      <c r="M21" s="28">
        <v>8376550</v>
      </c>
      <c r="N21" s="28">
        <v>8376550</v>
      </c>
      <c r="O21" s="28">
        <v>8376550</v>
      </c>
      <c r="P21" s="28">
        <v>8376550</v>
      </c>
      <c r="Q21" s="28">
        <v>8376550</v>
      </c>
      <c r="R21" s="28">
        <v>8376550</v>
      </c>
      <c r="S21" s="28">
        <f t="shared" si="1"/>
        <v>8795377.5</v>
      </c>
      <c r="T21" s="28">
        <f t="shared" si="2"/>
        <v>8795377.5</v>
      </c>
      <c r="U21" s="28">
        <f t="shared" si="2"/>
        <v>8795377.5</v>
      </c>
      <c r="V21" s="28">
        <f t="shared" si="2"/>
        <v>8795377.5</v>
      </c>
      <c r="W21" s="28">
        <f t="shared" si="2"/>
        <v>8795377.5</v>
      </c>
      <c r="X21" s="28">
        <f t="shared" si="2"/>
        <v>8795377.5</v>
      </c>
      <c r="Y21" s="28">
        <f t="shared" si="2"/>
        <v>8795377.5</v>
      </c>
      <c r="Z21" s="28">
        <f t="shared" si="2"/>
        <v>8795377.5</v>
      </c>
      <c r="AA21" s="28">
        <f t="shared" si="2"/>
        <v>8795377.5</v>
      </c>
      <c r="AB21" s="28">
        <f t="shared" si="2"/>
        <v>8795377.5</v>
      </c>
      <c r="AC21" s="28">
        <f t="shared" si="2"/>
        <v>8795377.5</v>
      </c>
      <c r="AD21" s="28">
        <f t="shared" si="2"/>
        <v>8795377.5</v>
      </c>
    </row>
    <row r="22" spans="1:131">
      <c r="D22" s="5" t="s">
        <v>57</v>
      </c>
      <c r="E22" s="41">
        <v>8376550</v>
      </c>
      <c r="F22" s="41"/>
      <c r="G22" s="28">
        <v>0</v>
      </c>
      <c r="H22" s="28">
        <v>8376550</v>
      </c>
      <c r="I22" s="28">
        <v>8376550</v>
      </c>
      <c r="J22" s="28">
        <v>8376550</v>
      </c>
      <c r="K22" s="28">
        <v>8376550</v>
      </c>
      <c r="L22" s="28">
        <v>8376550</v>
      </c>
      <c r="M22" s="28">
        <v>8376550</v>
      </c>
      <c r="N22" s="28">
        <v>8376550</v>
      </c>
      <c r="O22" s="28">
        <v>8376550</v>
      </c>
      <c r="P22" s="28">
        <v>8376550</v>
      </c>
      <c r="Q22" s="28">
        <v>8376550</v>
      </c>
      <c r="R22" s="28">
        <v>8376550</v>
      </c>
      <c r="S22" s="28">
        <f t="shared" si="1"/>
        <v>8795377.5</v>
      </c>
      <c r="T22" s="28">
        <f t="shared" si="2"/>
        <v>8795377.5</v>
      </c>
      <c r="U22" s="28">
        <f t="shared" si="2"/>
        <v>8795377.5</v>
      </c>
      <c r="V22" s="28">
        <f t="shared" si="2"/>
        <v>8795377.5</v>
      </c>
      <c r="W22" s="28">
        <f t="shared" si="2"/>
        <v>8795377.5</v>
      </c>
      <c r="X22" s="28">
        <f t="shared" si="2"/>
        <v>8795377.5</v>
      </c>
      <c r="Y22" s="28">
        <f t="shared" si="2"/>
        <v>8795377.5</v>
      </c>
      <c r="Z22" s="28">
        <f t="shared" si="2"/>
        <v>8795377.5</v>
      </c>
      <c r="AA22" s="28">
        <f t="shared" si="2"/>
        <v>8795377.5</v>
      </c>
      <c r="AB22" s="28">
        <f t="shared" si="2"/>
        <v>8795377.5</v>
      </c>
      <c r="AC22" s="28">
        <f t="shared" si="2"/>
        <v>8795377.5</v>
      </c>
      <c r="AD22" s="28">
        <f t="shared" si="2"/>
        <v>8795377.5</v>
      </c>
    </row>
    <row r="23" spans="1:131">
      <c r="D23" s="5" t="s">
        <v>186</v>
      </c>
      <c r="E23" s="41">
        <v>8376550</v>
      </c>
      <c r="F23" s="41"/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8795377.5</v>
      </c>
      <c r="T23" s="28">
        <f t="shared" si="2"/>
        <v>8795377.5</v>
      </c>
      <c r="U23" s="28">
        <f t="shared" si="2"/>
        <v>8795377.5</v>
      </c>
      <c r="V23" s="28">
        <f t="shared" si="2"/>
        <v>8795377.5</v>
      </c>
      <c r="W23" s="28">
        <f t="shared" si="2"/>
        <v>8795377.5</v>
      </c>
      <c r="X23" s="28">
        <f t="shared" si="2"/>
        <v>8795377.5</v>
      </c>
      <c r="Y23" s="28">
        <f t="shared" si="2"/>
        <v>8795377.5</v>
      </c>
      <c r="Z23" s="28">
        <f t="shared" si="2"/>
        <v>8795377.5</v>
      </c>
      <c r="AA23" s="28">
        <f t="shared" si="2"/>
        <v>8795377.5</v>
      </c>
      <c r="AB23" s="28">
        <f t="shared" si="2"/>
        <v>8795377.5</v>
      </c>
      <c r="AC23" s="28">
        <f t="shared" si="2"/>
        <v>8795377.5</v>
      </c>
      <c r="AD23" s="28">
        <f t="shared" si="2"/>
        <v>8795377.5</v>
      </c>
    </row>
    <row r="24" spans="1:131">
      <c r="D24" s="5" t="s">
        <v>58</v>
      </c>
      <c r="E24" s="41">
        <v>8376550</v>
      </c>
      <c r="F24" s="41"/>
      <c r="G24" s="28">
        <v>0</v>
      </c>
      <c r="H24" s="28">
        <v>0</v>
      </c>
      <c r="I24" s="28">
        <v>0</v>
      </c>
      <c r="J24" s="28">
        <v>0</v>
      </c>
      <c r="K24" s="28">
        <v>8376550</v>
      </c>
      <c r="L24" s="28">
        <v>8376550</v>
      </c>
      <c r="M24" s="28">
        <v>8376550</v>
      </c>
      <c r="N24" s="28">
        <v>8376550</v>
      </c>
      <c r="O24" s="28">
        <v>8376550</v>
      </c>
      <c r="P24" s="28">
        <v>8376550</v>
      </c>
      <c r="Q24" s="28">
        <v>8376550</v>
      </c>
      <c r="R24" s="28">
        <v>8376550</v>
      </c>
      <c r="S24" s="28">
        <f t="shared" si="1"/>
        <v>8795377.5</v>
      </c>
      <c r="T24" s="28">
        <f t="shared" si="2"/>
        <v>8795377.5</v>
      </c>
      <c r="U24" s="28">
        <f t="shared" si="2"/>
        <v>8795377.5</v>
      </c>
      <c r="V24" s="28">
        <f t="shared" si="2"/>
        <v>8795377.5</v>
      </c>
      <c r="W24" s="28">
        <f t="shared" si="2"/>
        <v>8795377.5</v>
      </c>
      <c r="X24" s="28">
        <f t="shared" si="2"/>
        <v>8795377.5</v>
      </c>
      <c r="Y24" s="28">
        <f t="shared" si="2"/>
        <v>8795377.5</v>
      </c>
      <c r="Z24" s="28">
        <f t="shared" si="2"/>
        <v>8795377.5</v>
      </c>
      <c r="AA24" s="28">
        <f t="shared" si="2"/>
        <v>8795377.5</v>
      </c>
      <c r="AB24" s="28">
        <f t="shared" si="2"/>
        <v>8795377.5</v>
      </c>
      <c r="AC24" s="28">
        <f t="shared" si="2"/>
        <v>8795377.5</v>
      </c>
      <c r="AD24" s="28">
        <f t="shared" si="2"/>
        <v>8795377.5</v>
      </c>
    </row>
    <row r="25" spans="1:131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7" spans="1:131">
      <c r="D27" s="44" t="s">
        <v>66</v>
      </c>
      <c r="G27" s="48">
        <f>SUM(G18:G24)</f>
        <v>34291550</v>
      </c>
      <c r="H27" s="48">
        <f t="shared" ref="H27:AD27" si="3">SUM(H18:H24)</f>
        <v>42668100</v>
      </c>
      <c r="I27" s="48">
        <f t="shared" si="3"/>
        <v>42668100</v>
      </c>
      <c r="J27" s="48">
        <f t="shared" si="3"/>
        <v>42668100</v>
      </c>
      <c r="K27" s="48">
        <f t="shared" si="3"/>
        <v>59421200</v>
      </c>
      <c r="L27" s="48">
        <f t="shared" si="3"/>
        <v>59421200</v>
      </c>
      <c r="M27" s="48">
        <f t="shared" si="3"/>
        <v>59421200</v>
      </c>
      <c r="N27" s="48">
        <f t="shared" si="3"/>
        <v>59421200</v>
      </c>
      <c r="O27" s="48">
        <f t="shared" si="3"/>
        <v>59421200</v>
      </c>
      <c r="P27" s="48">
        <f t="shared" si="3"/>
        <v>59421200</v>
      </c>
      <c r="Q27" s="48">
        <f t="shared" si="3"/>
        <v>59421200</v>
      </c>
      <c r="R27" s="48">
        <f t="shared" si="3"/>
        <v>59421200</v>
      </c>
      <c r="S27" s="48">
        <f t="shared" si="3"/>
        <v>90684037.5</v>
      </c>
      <c r="T27" s="48">
        <f t="shared" si="3"/>
        <v>90684037.5</v>
      </c>
      <c r="U27" s="48">
        <f t="shared" si="3"/>
        <v>90684037.5</v>
      </c>
      <c r="V27" s="48">
        <f t="shared" si="3"/>
        <v>90684037.5</v>
      </c>
      <c r="W27" s="48">
        <f t="shared" si="3"/>
        <v>90684037.5</v>
      </c>
      <c r="X27" s="48">
        <f t="shared" si="3"/>
        <v>90684037.5</v>
      </c>
      <c r="Y27" s="48">
        <f t="shared" si="3"/>
        <v>90684037.5</v>
      </c>
      <c r="Z27" s="48">
        <f t="shared" si="3"/>
        <v>90684037.5</v>
      </c>
      <c r="AA27" s="48">
        <f t="shared" si="3"/>
        <v>90684037.5</v>
      </c>
      <c r="AB27" s="48">
        <f t="shared" si="3"/>
        <v>90684037.5</v>
      </c>
      <c r="AC27" s="48">
        <f t="shared" si="3"/>
        <v>90684037.5</v>
      </c>
      <c r="AD27" s="48">
        <f t="shared" si="3"/>
        <v>90684037.5</v>
      </c>
    </row>
    <row r="28" spans="1:131">
      <c r="T28" s="81"/>
    </row>
    <row r="29" spans="1:131" s="10" customFormat="1">
      <c r="A29" s="5"/>
      <c r="B29" s="5"/>
      <c r="C29" s="149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1:131" s="10" customFormat="1" ht="18">
      <c r="A30" s="5"/>
      <c r="B30" s="5"/>
      <c r="C30" s="149"/>
      <c r="D30" s="21" t="s">
        <v>65</v>
      </c>
      <c r="E30" s="11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</row>
    <row r="31" spans="1:131" s="10" customFormat="1" ht="17.25">
      <c r="A31" s="5"/>
      <c r="B31" s="5"/>
      <c r="C31" s="46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3" spans="2:52">
      <c r="D33" s="25" t="s">
        <v>52</v>
      </c>
      <c r="E33" s="25" t="s">
        <v>64</v>
      </c>
      <c r="F33" s="47"/>
      <c r="G33" s="14">
        <v>42005</v>
      </c>
      <c r="H33" s="14">
        <v>42036</v>
      </c>
      <c r="I33" s="14">
        <v>42064</v>
      </c>
      <c r="J33" s="14">
        <v>42095</v>
      </c>
      <c r="K33" s="14">
        <v>42125</v>
      </c>
      <c r="L33" s="14">
        <v>42156</v>
      </c>
      <c r="M33" s="14">
        <v>42186</v>
      </c>
      <c r="N33" s="14">
        <v>42217</v>
      </c>
      <c r="O33" s="14">
        <v>42248</v>
      </c>
      <c r="P33" s="14">
        <v>42278</v>
      </c>
      <c r="Q33" s="14">
        <v>42309</v>
      </c>
      <c r="R33" s="14">
        <v>42339</v>
      </c>
      <c r="S33" s="14">
        <v>42370</v>
      </c>
      <c r="T33" s="14">
        <v>42401</v>
      </c>
      <c r="U33" s="14">
        <v>42430</v>
      </c>
      <c r="V33" s="14">
        <v>42461</v>
      </c>
      <c r="W33" s="14">
        <v>42491</v>
      </c>
      <c r="X33" s="14">
        <v>42522</v>
      </c>
      <c r="Y33" s="14">
        <v>42552</v>
      </c>
      <c r="Z33" s="14">
        <v>42583</v>
      </c>
      <c r="AA33" s="14">
        <v>42614</v>
      </c>
      <c r="AB33" s="14">
        <v>42644</v>
      </c>
      <c r="AC33" s="14">
        <v>42675</v>
      </c>
      <c r="AD33" s="14">
        <v>42705</v>
      </c>
    </row>
    <row r="34" spans="2:52">
      <c r="D34" s="33"/>
      <c r="E34" s="43"/>
      <c r="F34" s="43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/>
      <c r="X34" s="33"/>
      <c r="Y34" s="33"/>
      <c r="Z34" s="33"/>
      <c r="AA34" s="33"/>
      <c r="AB34" s="33"/>
      <c r="AC34" s="33"/>
      <c r="AD34" s="33"/>
    </row>
    <row r="35" spans="2:52">
      <c r="O35" s="81"/>
    </row>
    <row r="36" spans="2:52">
      <c r="B36" s="5" t="s">
        <v>258</v>
      </c>
      <c r="C36" s="5" t="b">
        <f>B36=D36</f>
        <v>1</v>
      </c>
      <c r="D36" s="5" t="s">
        <v>258</v>
      </c>
      <c r="E36" s="41">
        <v>5673000</v>
      </c>
      <c r="F36" s="28"/>
      <c r="G36" s="28">
        <v>5161000</v>
      </c>
      <c r="H36" s="28">
        <v>5161000</v>
      </c>
      <c r="I36" s="28">
        <v>5161000</v>
      </c>
      <c r="J36" s="28">
        <v>5161000</v>
      </c>
      <c r="K36" s="28">
        <v>5161000</v>
      </c>
      <c r="L36" s="28">
        <v>5161000</v>
      </c>
      <c r="M36" s="28">
        <v>5161000</v>
      </c>
      <c r="N36" s="28">
        <v>5161000</v>
      </c>
      <c r="O36" s="28">
        <v>5161000</v>
      </c>
      <c r="P36" s="41">
        <v>5673000</v>
      </c>
      <c r="Q36" s="41">
        <v>5673000</v>
      </c>
      <c r="R36" s="41">
        <v>5673000</v>
      </c>
      <c r="S36" s="28">
        <v>5957000</v>
      </c>
      <c r="T36" s="28">
        <v>5957000</v>
      </c>
      <c r="U36" s="28">
        <v>5957000</v>
      </c>
      <c r="V36" s="28">
        <v>5957000</v>
      </c>
      <c r="W36" s="28">
        <v>5957000</v>
      </c>
      <c r="X36" s="28">
        <v>5957000</v>
      </c>
      <c r="Y36" s="28">
        <v>5957000</v>
      </c>
      <c r="Z36" s="28">
        <v>5957000</v>
      </c>
      <c r="AA36" s="28">
        <v>5957000</v>
      </c>
      <c r="AB36" s="28">
        <v>5957000</v>
      </c>
      <c r="AC36" s="28">
        <v>5957000</v>
      </c>
      <c r="AD36" s="28">
        <v>5957000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2:52">
      <c r="B37" s="5" t="s">
        <v>114</v>
      </c>
      <c r="C37" s="5" t="b">
        <f t="shared" ref="C37:C100" si="4">B37=D37</f>
        <v>1</v>
      </c>
      <c r="D37" s="5" t="s">
        <v>114</v>
      </c>
      <c r="E37" s="41">
        <v>1203000</v>
      </c>
      <c r="F37" s="28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41">
        <v>0</v>
      </c>
      <c r="Q37" s="28">
        <v>0</v>
      </c>
      <c r="R37" s="28">
        <v>0</v>
      </c>
      <c r="S37" s="28">
        <v>1263000</v>
      </c>
      <c r="T37" s="28">
        <v>1263000</v>
      </c>
      <c r="U37" s="28">
        <v>1263000</v>
      </c>
      <c r="V37" s="28">
        <v>1263000</v>
      </c>
      <c r="W37" s="28">
        <v>1263000</v>
      </c>
      <c r="X37" s="28">
        <v>1263000</v>
      </c>
      <c r="Y37" s="28">
        <v>1263000</v>
      </c>
      <c r="Z37" s="28">
        <v>1263000</v>
      </c>
      <c r="AA37" s="28">
        <v>1263000</v>
      </c>
      <c r="AB37" s="28">
        <v>1263000</v>
      </c>
      <c r="AC37" s="28">
        <v>1263000</v>
      </c>
      <c r="AD37" s="28">
        <v>1263000</v>
      </c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2:52">
      <c r="B38" s="5" t="s">
        <v>115</v>
      </c>
      <c r="C38" s="5" t="b">
        <f t="shared" si="4"/>
        <v>1</v>
      </c>
      <c r="D38" s="5" t="s">
        <v>115</v>
      </c>
      <c r="E38" s="41">
        <v>2897000</v>
      </c>
      <c r="F38" s="28"/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41">
        <v>0</v>
      </c>
      <c r="Q38" s="28">
        <v>0</v>
      </c>
      <c r="R38" s="28">
        <v>0</v>
      </c>
      <c r="S38" s="28">
        <v>3042000</v>
      </c>
      <c r="T38" s="28">
        <v>3042000</v>
      </c>
      <c r="U38" s="28">
        <v>3042000</v>
      </c>
      <c r="V38" s="28">
        <v>3042000</v>
      </c>
      <c r="W38" s="28">
        <v>3042000</v>
      </c>
      <c r="X38" s="28">
        <v>3042000</v>
      </c>
      <c r="Y38" s="28">
        <v>3042000</v>
      </c>
      <c r="Z38" s="28">
        <v>3042000</v>
      </c>
      <c r="AA38" s="28">
        <v>3042000</v>
      </c>
      <c r="AB38" s="28">
        <v>3042000</v>
      </c>
      <c r="AC38" s="28">
        <v>3042000</v>
      </c>
      <c r="AD38" s="28">
        <v>3042000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2:52">
      <c r="B39" s="5" t="s">
        <v>116</v>
      </c>
      <c r="C39" s="5" t="b">
        <f t="shared" si="4"/>
        <v>1</v>
      </c>
      <c r="D39" s="5" t="s">
        <v>116</v>
      </c>
      <c r="E39" s="41">
        <v>5673000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41">
        <v>0</v>
      </c>
      <c r="Q39" s="28">
        <v>0</v>
      </c>
      <c r="R39" s="28">
        <v>0</v>
      </c>
      <c r="S39" s="28">
        <v>5957000</v>
      </c>
      <c r="T39" s="28">
        <v>5957000</v>
      </c>
      <c r="U39" s="28">
        <v>5957000</v>
      </c>
      <c r="V39" s="28">
        <v>5957000</v>
      </c>
      <c r="W39" s="28">
        <v>5957000</v>
      </c>
      <c r="X39" s="28">
        <v>5957000</v>
      </c>
      <c r="Y39" s="28">
        <v>5957000</v>
      </c>
      <c r="Z39" s="28">
        <v>5957000</v>
      </c>
      <c r="AA39" s="28">
        <v>5957000</v>
      </c>
      <c r="AB39" s="28">
        <v>5957000</v>
      </c>
      <c r="AC39" s="28">
        <v>5957000</v>
      </c>
      <c r="AD39" s="28">
        <v>5957000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2:52">
      <c r="B40" s="5" t="s">
        <v>117</v>
      </c>
      <c r="C40" s="5" t="b">
        <f t="shared" si="4"/>
        <v>1</v>
      </c>
      <c r="D40" s="5" t="s">
        <v>117</v>
      </c>
      <c r="E40" s="41">
        <v>2577400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41">
        <v>0</v>
      </c>
      <c r="Q40" s="28">
        <v>0</v>
      </c>
      <c r="R40" s="28">
        <v>0</v>
      </c>
      <c r="S40" s="28">
        <v>0</v>
      </c>
      <c r="T40" s="28">
        <v>0</v>
      </c>
      <c r="U40" s="28">
        <v>2706000</v>
      </c>
      <c r="V40" s="28">
        <v>2706000</v>
      </c>
      <c r="W40" s="28">
        <v>2706000</v>
      </c>
      <c r="X40" s="28">
        <v>2706000</v>
      </c>
      <c r="Y40" s="28">
        <v>2706000</v>
      </c>
      <c r="Z40" s="28">
        <v>2706000</v>
      </c>
      <c r="AA40" s="28">
        <v>2706000</v>
      </c>
      <c r="AB40" s="28">
        <v>2706000</v>
      </c>
      <c r="AC40" s="28">
        <v>2706000</v>
      </c>
      <c r="AD40" s="28">
        <v>2706000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2:52">
      <c r="B41" s="5" t="s">
        <v>118</v>
      </c>
      <c r="C41" s="5" t="b">
        <f t="shared" si="4"/>
        <v>1</v>
      </c>
      <c r="D41" s="5" t="s">
        <v>118</v>
      </c>
      <c r="E41" s="41">
        <v>1288700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41">
        <v>0</v>
      </c>
      <c r="Q41" s="28">
        <v>0</v>
      </c>
      <c r="R41" s="28">
        <v>0</v>
      </c>
      <c r="S41" s="28">
        <v>0</v>
      </c>
      <c r="T41" s="28">
        <v>0</v>
      </c>
      <c r="U41" s="28">
        <v>1353000</v>
      </c>
      <c r="V41" s="28">
        <v>1353000</v>
      </c>
      <c r="W41" s="28">
        <v>1353000</v>
      </c>
      <c r="X41" s="28">
        <v>1353000</v>
      </c>
      <c r="Y41" s="28">
        <v>1353000</v>
      </c>
      <c r="Z41" s="28">
        <v>1353000</v>
      </c>
      <c r="AA41" s="28">
        <v>1353000</v>
      </c>
      <c r="AB41" s="28">
        <v>1353000</v>
      </c>
      <c r="AC41" s="28">
        <v>1353000</v>
      </c>
      <c r="AD41" s="28">
        <v>1353000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2:52">
      <c r="B42" s="5" t="s">
        <v>118</v>
      </c>
      <c r="C42" s="5" t="b">
        <f t="shared" si="4"/>
        <v>1</v>
      </c>
      <c r="D42" s="5" t="s">
        <v>118</v>
      </c>
      <c r="E42" s="41">
        <v>1288700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41">
        <v>0</v>
      </c>
      <c r="Q42" s="28">
        <v>0</v>
      </c>
      <c r="R42" s="28">
        <v>0</v>
      </c>
      <c r="S42" s="28">
        <v>0</v>
      </c>
      <c r="T42" s="28">
        <v>0</v>
      </c>
      <c r="U42" s="28">
        <v>1353000</v>
      </c>
      <c r="V42" s="28">
        <v>1353000</v>
      </c>
      <c r="W42" s="28">
        <v>1353000</v>
      </c>
      <c r="X42" s="28">
        <v>1353000</v>
      </c>
      <c r="Y42" s="28">
        <v>1353000</v>
      </c>
      <c r="Z42" s="28">
        <v>1353000</v>
      </c>
      <c r="AA42" s="28">
        <v>1353000</v>
      </c>
      <c r="AB42" s="28">
        <v>1353000</v>
      </c>
      <c r="AC42" s="28">
        <v>1353000</v>
      </c>
      <c r="AD42" s="28">
        <v>1353000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2:52">
      <c r="B43" s="5" t="s">
        <v>118</v>
      </c>
      <c r="C43" s="5" t="b">
        <f t="shared" si="4"/>
        <v>1</v>
      </c>
      <c r="D43" s="5" t="s">
        <v>118</v>
      </c>
      <c r="E43" s="41">
        <v>1288700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41">
        <v>0</v>
      </c>
      <c r="Q43" s="28">
        <v>0</v>
      </c>
      <c r="R43" s="28">
        <v>0</v>
      </c>
      <c r="S43" s="28">
        <v>0</v>
      </c>
      <c r="T43" s="28">
        <v>0</v>
      </c>
      <c r="U43" s="28">
        <v>1353000</v>
      </c>
      <c r="V43" s="28">
        <v>1353000</v>
      </c>
      <c r="W43" s="28">
        <v>1353000</v>
      </c>
      <c r="X43" s="28">
        <v>1353000</v>
      </c>
      <c r="Y43" s="28">
        <v>1353000</v>
      </c>
      <c r="Z43" s="28">
        <v>1353000</v>
      </c>
      <c r="AA43" s="28">
        <v>1353000</v>
      </c>
      <c r="AB43" s="28">
        <v>1353000</v>
      </c>
      <c r="AC43" s="28">
        <v>1353000</v>
      </c>
      <c r="AD43" s="28">
        <v>1353000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2:52">
      <c r="B44" s="5" t="s">
        <v>119</v>
      </c>
      <c r="C44" s="5" t="b">
        <f t="shared" si="4"/>
        <v>1</v>
      </c>
      <c r="D44" s="5" t="s">
        <v>119</v>
      </c>
      <c r="E44" s="41">
        <v>2577400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41">
        <v>0</v>
      </c>
      <c r="Q44" s="28">
        <v>0</v>
      </c>
      <c r="R44" s="28">
        <v>0</v>
      </c>
      <c r="S44" s="28">
        <v>0</v>
      </c>
      <c r="T44" s="28">
        <v>0</v>
      </c>
      <c r="U44" s="28">
        <v>2706000</v>
      </c>
      <c r="V44" s="28">
        <v>2706000</v>
      </c>
      <c r="W44" s="28">
        <v>2706000</v>
      </c>
      <c r="X44" s="28">
        <v>2706000</v>
      </c>
      <c r="Y44" s="28">
        <v>2706000</v>
      </c>
      <c r="Z44" s="28">
        <v>2706000</v>
      </c>
      <c r="AA44" s="28">
        <v>2706000</v>
      </c>
      <c r="AB44" s="28">
        <v>2706000</v>
      </c>
      <c r="AC44" s="28">
        <v>2706000</v>
      </c>
      <c r="AD44" s="28">
        <v>2706000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2:52">
      <c r="B45" s="5" t="s">
        <v>120</v>
      </c>
      <c r="C45" s="5" t="b">
        <f t="shared" si="4"/>
        <v>1</v>
      </c>
      <c r="D45" s="5" t="s">
        <v>120</v>
      </c>
      <c r="E45" s="41">
        <v>2577400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41">
        <v>0</v>
      </c>
      <c r="Q45" s="28">
        <v>0</v>
      </c>
      <c r="R45" s="28">
        <v>0</v>
      </c>
      <c r="S45" s="28">
        <v>0</v>
      </c>
      <c r="T45" s="28">
        <v>0</v>
      </c>
      <c r="U45" s="28">
        <v>2706000</v>
      </c>
      <c r="V45" s="28">
        <v>2706000</v>
      </c>
      <c r="W45" s="28">
        <v>2706000</v>
      </c>
      <c r="X45" s="28">
        <v>2706000</v>
      </c>
      <c r="Y45" s="28">
        <v>2706000</v>
      </c>
      <c r="Z45" s="28">
        <v>2706000</v>
      </c>
      <c r="AA45" s="28">
        <v>2706000</v>
      </c>
      <c r="AB45" s="28">
        <v>2706000</v>
      </c>
      <c r="AC45" s="28">
        <v>2706000</v>
      </c>
      <c r="AD45" s="28">
        <v>2706000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2:52">
      <c r="B46" s="5" t="s">
        <v>121</v>
      </c>
      <c r="C46" s="5" t="b">
        <f t="shared" si="4"/>
        <v>1</v>
      </c>
      <c r="D46" s="5" t="s">
        <v>121</v>
      </c>
      <c r="E46" s="41">
        <v>2577400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41">
        <v>0</v>
      </c>
      <c r="Q46" s="28">
        <v>0</v>
      </c>
      <c r="R46" s="28">
        <v>0</v>
      </c>
      <c r="S46" s="28">
        <v>0</v>
      </c>
      <c r="T46" s="28">
        <v>0</v>
      </c>
      <c r="U46" s="28">
        <v>2706000</v>
      </c>
      <c r="V46" s="28">
        <v>2706000</v>
      </c>
      <c r="W46" s="28">
        <v>2706000</v>
      </c>
      <c r="X46" s="28">
        <v>2706000</v>
      </c>
      <c r="Y46" s="28">
        <v>2706000</v>
      </c>
      <c r="Z46" s="28">
        <v>2706000</v>
      </c>
      <c r="AA46" s="28">
        <v>2706000</v>
      </c>
      <c r="AB46" s="28">
        <v>2706000</v>
      </c>
      <c r="AC46" s="28">
        <v>2706000</v>
      </c>
      <c r="AD46" s="28">
        <v>2706000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2:52">
      <c r="B47" s="5" t="s">
        <v>122</v>
      </c>
      <c r="C47" s="5" t="b">
        <f t="shared" si="4"/>
        <v>1</v>
      </c>
      <c r="D47" s="5" t="s">
        <v>122</v>
      </c>
      <c r="E47" s="41">
        <v>2577400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41">
        <v>0</v>
      </c>
      <c r="Q47" s="28">
        <v>0</v>
      </c>
      <c r="R47" s="28">
        <v>0</v>
      </c>
      <c r="S47" s="28">
        <v>0</v>
      </c>
      <c r="T47" s="28">
        <v>0</v>
      </c>
      <c r="U47" s="28">
        <v>2706000</v>
      </c>
      <c r="V47" s="28">
        <v>2706000</v>
      </c>
      <c r="W47" s="28">
        <v>2706000</v>
      </c>
      <c r="X47" s="28">
        <v>2706000</v>
      </c>
      <c r="Y47" s="28">
        <v>2706000</v>
      </c>
      <c r="Z47" s="28">
        <v>2706000</v>
      </c>
      <c r="AA47" s="28">
        <v>2706000</v>
      </c>
      <c r="AB47" s="28">
        <v>2706000</v>
      </c>
      <c r="AC47" s="28">
        <v>2706000</v>
      </c>
      <c r="AD47" s="28">
        <v>2706000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2:52">
      <c r="B48" s="5" t="s">
        <v>123</v>
      </c>
      <c r="C48" s="5" t="b">
        <f t="shared" si="4"/>
        <v>1</v>
      </c>
      <c r="D48" s="5" t="s">
        <v>123</v>
      </c>
      <c r="E48" s="41">
        <v>2577400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41">
        <v>0</v>
      </c>
      <c r="Q48" s="28">
        <v>0</v>
      </c>
      <c r="R48" s="28">
        <v>0</v>
      </c>
      <c r="S48" s="28">
        <v>0</v>
      </c>
      <c r="T48" s="28">
        <v>0</v>
      </c>
      <c r="U48" s="28">
        <v>2706000</v>
      </c>
      <c r="V48" s="28">
        <v>2706000</v>
      </c>
      <c r="W48" s="28">
        <v>2706000</v>
      </c>
      <c r="X48" s="28">
        <v>2706000</v>
      </c>
      <c r="Y48" s="28">
        <v>2706000</v>
      </c>
      <c r="Z48" s="28">
        <v>2706000</v>
      </c>
      <c r="AA48" s="28">
        <v>2706000</v>
      </c>
      <c r="AB48" s="28">
        <v>2706000</v>
      </c>
      <c r="AC48" s="28">
        <v>2706000</v>
      </c>
      <c r="AD48" s="28">
        <v>2706000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2:52">
      <c r="B49" s="5" t="s">
        <v>124</v>
      </c>
      <c r="C49" s="5" t="b">
        <f t="shared" si="4"/>
        <v>1</v>
      </c>
      <c r="D49" s="5" t="s">
        <v>124</v>
      </c>
      <c r="E49" s="41">
        <v>2577400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41">
        <v>0</v>
      </c>
      <c r="Q49" s="28">
        <v>0</v>
      </c>
      <c r="R49" s="28">
        <v>0</v>
      </c>
      <c r="S49" s="28">
        <v>0</v>
      </c>
      <c r="T49" s="28">
        <v>0</v>
      </c>
      <c r="U49" s="28">
        <v>2706000</v>
      </c>
      <c r="V49" s="28">
        <v>2706000</v>
      </c>
      <c r="W49" s="28">
        <v>2706000</v>
      </c>
      <c r="X49" s="28">
        <v>2706000</v>
      </c>
      <c r="Y49" s="28">
        <v>2706000</v>
      </c>
      <c r="Z49" s="28">
        <v>2706000</v>
      </c>
      <c r="AA49" s="28">
        <v>2706000</v>
      </c>
      <c r="AB49" s="28">
        <v>2706000</v>
      </c>
      <c r="AC49" s="28">
        <v>2706000</v>
      </c>
      <c r="AD49" s="28">
        <v>2706000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2:52">
      <c r="B50" s="5" t="s">
        <v>125</v>
      </c>
      <c r="C50" s="5" t="b">
        <f t="shared" si="4"/>
        <v>1</v>
      </c>
      <c r="D50" s="5" t="s">
        <v>125</v>
      </c>
      <c r="E50" s="41">
        <v>2577400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41">
        <v>0</v>
      </c>
      <c r="Q50" s="28">
        <v>0</v>
      </c>
      <c r="R50" s="28">
        <v>0</v>
      </c>
      <c r="S50" s="28">
        <v>0</v>
      </c>
      <c r="T50" s="28">
        <v>0</v>
      </c>
      <c r="U50" s="28">
        <v>2706000</v>
      </c>
      <c r="V50" s="28">
        <v>2706000</v>
      </c>
      <c r="W50" s="28">
        <v>2706000</v>
      </c>
      <c r="X50" s="28">
        <v>2706000</v>
      </c>
      <c r="Y50" s="28">
        <v>2706000</v>
      </c>
      <c r="Z50" s="28">
        <v>2706000</v>
      </c>
      <c r="AA50" s="28">
        <v>2706000</v>
      </c>
      <c r="AB50" s="28">
        <v>2706000</v>
      </c>
      <c r="AC50" s="28">
        <v>2706000</v>
      </c>
      <c r="AD50" s="28">
        <v>2706000</v>
      </c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2:52">
      <c r="B51" s="5" t="s">
        <v>126</v>
      </c>
      <c r="C51" s="5" t="b">
        <f t="shared" si="4"/>
        <v>1</v>
      </c>
      <c r="D51" s="5" t="s">
        <v>126</v>
      </c>
      <c r="E51" s="41">
        <v>2577400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41">
        <v>0</v>
      </c>
      <c r="Q51" s="28">
        <v>0</v>
      </c>
      <c r="R51" s="28">
        <v>0</v>
      </c>
      <c r="S51" s="28">
        <v>0</v>
      </c>
      <c r="T51" s="28">
        <v>0</v>
      </c>
      <c r="U51" s="28">
        <v>2706000</v>
      </c>
      <c r="V51" s="28">
        <v>2706000</v>
      </c>
      <c r="W51" s="28">
        <v>2706000</v>
      </c>
      <c r="X51" s="28">
        <v>2706000</v>
      </c>
      <c r="Y51" s="28">
        <v>2706000</v>
      </c>
      <c r="Z51" s="28">
        <v>2706000</v>
      </c>
      <c r="AA51" s="28">
        <v>2706000</v>
      </c>
      <c r="AB51" s="28">
        <v>2706000</v>
      </c>
      <c r="AC51" s="28">
        <v>2706000</v>
      </c>
      <c r="AD51" s="28">
        <v>2706000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2:52">
      <c r="B52" s="5" t="s">
        <v>127</v>
      </c>
      <c r="C52" s="5" t="b">
        <f t="shared" si="4"/>
        <v>1</v>
      </c>
      <c r="D52" s="5" t="s">
        <v>127</v>
      </c>
      <c r="E52" s="41">
        <v>1288700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41">
        <v>0</v>
      </c>
      <c r="Q52" s="28">
        <v>0</v>
      </c>
      <c r="R52" s="28">
        <v>0</v>
      </c>
      <c r="S52" s="28">
        <v>0</v>
      </c>
      <c r="T52" s="28">
        <v>0</v>
      </c>
      <c r="U52" s="28">
        <v>1353000</v>
      </c>
      <c r="V52" s="28">
        <v>1353000</v>
      </c>
      <c r="W52" s="28">
        <v>1353000</v>
      </c>
      <c r="X52" s="28">
        <v>1353000</v>
      </c>
      <c r="Y52" s="28">
        <v>1353000</v>
      </c>
      <c r="Z52" s="28">
        <v>1353000</v>
      </c>
      <c r="AA52" s="28">
        <v>1353000</v>
      </c>
      <c r="AB52" s="28">
        <v>1353000</v>
      </c>
      <c r="AC52" s="28">
        <v>1353000</v>
      </c>
      <c r="AD52" s="28">
        <v>1353000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2:52">
      <c r="B53" s="5" t="s">
        <v>127</v>
      </c>
      <c r="C53" s="5" t="b">
        <f t="shared" si="4"/>
        <v>1</v>
      </c>
      <c r="D53" s="5" t="s">
        <v>127</v>
      </c>
      <c r="E53" s="41">
        <v>1288700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41">
        <v>0</v>
      </c>
      <c r="Q53" s="28">
        <v>0</v>
      </c>
      <c r="R53" s="28">
        <v>0</v>
      </c>
      <c r="S53" s="28">
        <v>0</v>
      </c>
      <c r="T53" s="28">
        <v>0</v>
      </c>
      <c r="U53" s="28">
        <v>1353000</v>
      </c>
      <c r="V53" s="28">
        <v>1353000</v>
      </c>
      <c r="W53" s="28">
        <v>1353000</v>
      </c>
      <c r="X53" s="28">
        <v>1353000</v>
      </c>
      <c r="Y53" s="28">
        <v>1353000</v>
      </c>
      <c r="Z53" s="28">
        <v>1353000</v>
      </c>
      <c r="AA53" s="28">
        <v>1353000</v>
      </c>
      <c r="AB53" s="28">
        <v>1353000</v>
      </c>
      <c r="AC53" s="28">
        <v>1353000</v>
      </c>
      <c r="AD53" s="28">
        <v>1353000</v>
      </c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2:52">
      <c r="B54" s="5" t="s">
        <v>127</v>
      </c>
      <c r="C54" s="5" t="b">
        <f t="shared" si="4"/>
        <v>1</v>
      </c>
      <c r="D54" s="5" t="s">
        <v>127</v>
      </c>
      <c r="E54" s="41">
        <v>1288700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41">
        <v>0</v>
      </c>
      <c r="Q54" s="28">
        <v>0</v>
      </c>
      <c r="R54" s="28">
        <v>0</v>
      </c>
      <c r="S54" s="28">
        <v>0</v>
      </c>
      <c r="T54" s="28">
        <v>0</v>
      </c>
      <c r="U54" s="28">
        <v>1353000</v>
      </c>
      <c r="V54" s="28">
        <v>1353000</v>
      </c>
      <c r="W54" s="28">
        <v>1353000</v>
      </c>
      <c r="X54" s="28">
        <v>1353000</v>
      </c>
      <c r="Y54" s="28">
        <v>1353000</v>
      </c>
      <c r="Z54" s="28">
        <v>1353000</v>
      </c>
      <c r="AA54" s="28">
        <v>1353000</v>
      </c>
      <c r="AB54" s="28">
        <v>1353000</v>
      </c>
      <c r="AC54" s="28">
        <v>1353000</v>
      </c>
      <c r="AD54" s="28">
        <v>1353000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2:52">
      <c r="B55" s="5" t="s">
        <v>127</v>
      </c>
      <c r="C55" s="5" t="b">
        <f t="shared" si="4"/>
        <v>1</v>
      </c>
      <c r="D55" s="5" t="s">
        <v>127</v>
      </c>
      <c r="E55" s="41">
        <v>1288700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41">
        <v>0</v>
      </c>
      <c r="Q55" s="28">
        <v>0</v>
      </c>
      <c r="R55" s="28">
        <v>0</v>
      </c>
      <c r="S55" s="28">
        <v>0</v>
      </c>
      <c r="T55" s="28">
        <v>0</v>
      </c>
      <c r="U55" s="28">
        <v>1353000</v>
      </c>
      <c r="V55" s="28">
        <v>1353000</v>
      </c>
      <c r="W55" s="28">
        <v>1353000</v>
      </c>
      <c r="X55" s="28">
        <v>1353000</v>
      </c>
      <c r="Y55" s="28">
        <v>1353000</v>
      </c>
      <c r="Z55" s="28">
        <v>1353000</v>
      </c>
      <c r="AA55" s="28">
        <v>1353000</v>
      </c>
      <c r="AB55" s="28">
        <v>1353000</v>
      </c>
      <c r="AC55" s="28">
        <v>1353000</v>
      </c>
      <c r="AD55" s="28">
        <v>1353000</v>
      </c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2:52">
      <c r="B56" s="5" t="s">
        <v>259</v>
      </c>
      <c r="C56" s="5" t="b">
        <f t="shared" si="4"/>
        <v>1</v>
      </c>
      <c r="D56" s="5" t="s">
        <v>259</v>
      </c>
      <c r="E56" s="41">
        <v>2577400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41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 t="s">
        <v>323</v>
      </c>
      <c r="Y56" s="28" t="s">
        <v>323</v>
      </c>
      <c r="Z56" s="28" t="s">
        <v>323</v>
      </c>
      <c r="AA56" s="28" t="s">
        <v>323</v>
      </c>
      <c r="AB56" s="28" t="s">
        <v>323</v>
      </c>
      <c r="AC56" s="28" t="s">
        <v>323</v>
      </c>
      <c r="AD56" s="28" t="s">
        <v>323</v>
      </c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2:52">
      <c r="B57" s="5" t="s">
        <v>128</v>
      </c>
      <c r="C57" s="5" t="b">
        <f t="shared" si="4"/>
        <v>1</v>
      </c>
      <c r="D57" s="5" t="s">
        <v>128</v>
      </c>
      <c r="E57" s="41">
        <v>5673000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41">
        <v>0</v>
      </c>
      <c r="Q57" s="28">
        <v>0</v>
      </c>
      <c r="R57" s="28">
        <v>0</v>
      </c>
      <c r="S57" s="28">
        <v>5957000</v>
      </c>
      <c r="T57" s="28">
        <v>5957000</v>
      </c>
      <c r="U57" s="28">
        <v>5957000</v>
      </c>
      <c r="V57" s="28">
        <v>5957000</v>
      </c>
      <c r="W57" s="28">
        <v>5957000</v>
      </c>
      <c r="X57" s="28">
        <v>5957000</v>
      </c>
      <c r="Y57" s="28">
        <v>5957000</v>
      </c>
      <c r="Z57" s="28">
        <v>5957000</v>
      </c>
      <c r="AA57" s="28">
        <v>5957000</v>
      </c>
      <c r="AB57" s="28">
        <v>5957000</v>
      </c>
      <c r="AC57" s="28">
        <v>5957000</v>
      </c>
      <c r="AD57" s="28">
        <v>5957000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2:52">
      <c r="B58" s="5" t="s">
        <v>260</v>
      </c>
      <c r="C58" s="5" t="b">
        <f t="shared" si="4"/>
        <v>1</v>
      </c>
      <c r="D58" s="5" t="s">
        <v>260</v>
      </c>
      <c r="E58" s="41">
        <v>2577400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41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 t="s">
        <v>323</v>
      </c>
      <c r="Y58" s="28" t="s">
        <v>323</v>
      </c>
      <c r="Z58" s="28" t="s">
        <v>323</v>
      </c>
      <c r="AA58" s="28" t="s">
        <v>323</v>
      </c>
      <c r="AB58" s="28" t="s">
        <v>323</v>
      </c>
      <c r="AC58" s="28" t="s">
        <v>323</v>
      </c>
      <c r="AD58" s="28" t="s">
        <v>323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2:52">
      <c r="B59" s="5" t="s">
        <v>129</v>
      </c>
      <c r="C59" s="5" t="b">
        <f t="shared" si="4"/>
        <v>1</v>
      </c>
      <c r="D59" s="5" t="s">
        <v>129</v>
      </c>
      <c r="E59" s="41">
        <v>1288700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41">
        <v>0</v>
      </c>
      <c r="Q59" s="28">
        <v>0</v>
      </c>
      <c r="R59" s="28">
        <v>0</v>
      </c>
      <c r="S59" s="28">
        <v>1353000</v>
      </c>
      <c r="T59" s="28">
        <v>1353000</v>
      </c>
      <c r="U59" s="28">
        <v>1353000</v>
      </c>
      <c r="V59" s="28">
        <v>1353000</v>
      </c>
      <c r="W59" s="28">
        <v>1353000</v>
      </c>
      <c r="X59" s="28">
        <v>1353000</v>
      </c>
      <c r="Y59" s="28">
        <v>1353000</v>
      </c>
      <c r="Z59" s="28">
        <v>1353000</v>
      </c>
      <c r="AA59" s="28">
        <v>1353000</v>
      </c>
      <c r="AB59" s="28">
        <v>1353000</v>
      </c>
      <c r="AC59" s="28">
        <v>1353000</v>
      </c>
      <c r="AD59" s="28">
        <v>1353000</v>
      </c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2:52">
      <c r="B60" s="5" t="s">
        <v>129</v>
      </c>
      <c r="C60" s="5" t="b">
        <f t="shared" si="4"/>
        <v>1</v>
      </c>
      <c r="D60" s="5" t="s">
        <v>129</v>
      </c>
      <c r="E60" s="41">
        <v>1288700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41">
        <v>0</v>
      </c>
      <c r="Q60" s="28">
        <v>0</v>
      </c>
      <c r="R60" s="28">
        <v>0</v>
      </c>
      <c r="S60" s="28">
        <v>1353000</v>
      </c>
      <c r="T60" s="28">
        <v>1353000</v>
      </c>
      <c r="U60" s="28">
        <v>1353000</v>
      </c>
      <c r="V60" s="28">
        <v>1353000</v>
      </c>
      <c r="W60" s="28">
        <v>1353000</v>
      </c>
      <c r="X60" s="28">
        <v>1353000</v>
      </c>
      <c r="Y60" s="28">
        <v>1353000</v>
      </c>
      <c r="Z60" s="28">
        <v>1353000</v>
      </c>
      <c r="AA60" s="28">
        <v>1353000</v>
      </c>
      <c r="AB60" s="28">
        <v>1353000</v>
      </c>
      <c r="AC60" s="28">
        <v>1353000</v>
      </c>
      <c r="AD60" s="28">
        <v>1353000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2:52">
      <c r="B61" s="5" t="s">
        <v>129</v>
      </c>
      <c r="C61" s="5" t="b">
        <f t="shared" si="4"/>
        <v>1</v>
      </c>
      <c r="D61" s="5" t="s">
        <v>129</v>
      </c>
      <c r="E61" s="41">
        <v>1288700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41">
        <v>0</v>
      </c>
      <c r="Q61" s="28">
        <v>0</v>
      </c>
      <c r="R61" s="28">
        <v>0</v>
      </c>
      <c r="S61" s="28">
        <v>1353000</v>
      </c>
      <c r="T61" s="28">
        <v>1353000</v>
      </c>
      <c r="U61" s="28">
        <v>1353000</v>
      </c>
      <c r="V61" s="28">
        <v>1353000</v>
      </c>
      <c r="W61" s="28">
        <v>1353000</v>
      </c>
      <c r="X61" s="28">
        <v>1353000</v>
      </c>
      <c r="Y61" s="28">
        <v>1353000</v>
      </c>
      <c r="Z61" s="28">
        <v>1353000</v>
      </c>
      <c r="AA61" s="28">
        <v>1353000</v>
      </c>
      <c r="AB61" s="28">
        <v>1353000</v>
      </c>
      <c r="AC61" s="28">
        <v>1353000</v>
      </c>
      <c r="AD61" s="28">
        <v>1353000</v>
      </c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2:52">
      <c r="B62" s="5" t="s">
        <v>129</v>
      </c>
      <c r="C62" s="5" t="b">
        <f t="shared" si="4"/>
        <v>1</v>
      </c>
      <c r="D62" s="5" t="s">
        <v>129</v>
      </c>
      <c r="E62" s="41">
        <v>1288700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41">
        <v>0</v>
      </c>
      <c r="Q62" s="28">
        <v>0</v>
      </c>
      <c r="R62" s="28">
        <v>0</v>
      </c>
      <c r="S62" s="28">
        <v>1353000</v>
      </c>
      <c r="T62" s="28">
        <v>1353000</v>
      </c>
      <c r="U62" s="28">
        <v>1353000</v>
      </c>
      <c r="V62" s="28">
        <v>1353000</v>
      </c>
      <c r="W62" s="28">
        <v>1353000</v>
      </c>
      <c r="X62" s="28">
        <v>1353000</v>
      </c>
      <c r="Y62" s="28">
        <v>1353000</v>
      </c>
      <c r="Z62" s="28">
        <v>1353000</v>
      </c>
      <c r="AA62" s="28">
        <v>1353000</v>
      </c>
      <c r="AB62" s="28">
        <v>1353000</v>
      </c>
      <c r="AC62" s="28">
        <v>1353000</v>
      </c>
      <c r="AD62" s="28">
        <v>1353000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2:52">
      <c r="B63" s="5" t="s">
        <v>129</v>
      </c>
      <c r="C63" s="5" t="b">
        <f t="shared" si="4"/>
        <v>1</v>
      </c>
      <c r="D63" s="5" t="s">
        <v>129</v>
      </c>
      <c r="E63" s="41">
        <v>1288700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41">
        <v>0</v>
      </c>
      <c r="Q63" s="28">
        <v>0</v>
      </c>
      <c r="R63" s="28">
        <v>0</v>
      </c>
      <c r="S63" s="28">
        <v>1353000</v>
      </c>
      <c r="T63" s="28">
        <v>1353000</v>
      </c>
      <c r="U63" s="28">
        <v>1353000</v>
      </c>
      <c r="V63" s="28">
        <v>1353000</v>
      </c>
      <c r="W63" s="28">
        <v>1353000</v>
      </c>
      <c r="X63" s="28">
        <v>1353000</v>
      </c>
      <c r="Y63" s="28">
        <v>1353000</v>
      </c>
      <c r="Z63" s="28">
        <v>1353000</v>
      </c>
      <c r="AA63" s="28">
        <v>1353000</v>
      </c>
      <c r="AB63" s="28">
        <v>1353000</v>
      </c>
      <c r="AC63" s="28">
        <v>1353000</v>
      </c>
      <c r="AD63" s="28">
        <v>1353000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2:52">
      <c r="B64" s="5" t="s">
        <v>129</v>
      </c>
      <c r="C64" s="5" t="b">
        <f t="shared" si="4"/>
        <v>1</v>
      </c>
      <c r="D64" s="5" t="s">
        <v>129</v>
      </c>
      <c r="E64" s="41">
        <v>1288700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41">
        <v>0</v>
      </c>
      <c r="Q64" s="28">
        <v>0</v>
      </c>
      <c r="R64" s="28">
        <v>0</v>
      </c>
      <c r="S64" s="28">
        <v>1353000</v>
      </c>
      <c r="T64" s="28">
        <v>1353000</v>
      </c>
      <c r="U64" s="28">
        <v>1353000</v>
      </c>
      <c r="V64" s="28">
        <v>1353000</v>
      </c>
      <c r="W64" s="28">
        <v>1353000</v>
      </c>
      <c r="X64" s="28">
        <v>1353000</v>
      </c>
      <c r="Y64" s="28">
        <v>1353000</v>
      </c>
      <c r="Z64" s="28">
        <v>1353000</v>
      </c>
      <c r="AA64" s="28">
        <v>1353000</v>
      </c>
      <c r="AB64" s="28">
        <v>1353000</v>
      </c>
      <c r="AC64" s="28">
        <v>1353000</v>
      </c>
      <c r="AD64" s="28">
        <v>1353000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2:52">
      <c r="B65" s="5" t="s">
        <v>129</v>
      </c>
      <c r="C65" s="5" t="b">
        <f t="shared" si="4"/>
        <v>1</v>
      </c>
      <c r="D65" s="5" t="s">
        <v>129</v>
      </c>
      <c r="E65" s="41">
        <v>1288700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41">
        <v>0</v>
      </c>
      <c r="Q65" s="28">
        <v>0</v>
      </c>
      <c r="R65" s="28">
        <v>0</v>
      </c>
      <c r="S65" s="28">
        <v>1353000</v>
      </c>
      <c r="T65" s="28">
        <v>1353000</v>
      </c>
      <c r="U65" s="28">
        <v>1353000</v>
      </c>
      <c r="V65" s="28">
        <v>1353000</v>
      </c>
      <c r="W65" s="28">
        <v>1353000</v>
      </c>
      <c r="X65" s="28">
        <v>1353000</v>
      </c>
      <c r="Y65" s="28">
        <v>1353000</v>
      </c>
      <c r="Z65" s="28">
        <v>1353000</v>
      </c>
      <c r="AA65" s="28">
        <v>1353000</v>
      </c>
      <c r="AB65" s="28">
        <v>1353000</v>
      </c>
      <c r="AC65" s="28">
        <v>1353000</v>
      </c>
      <c r="AD65" s="28">
        <v>1353000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2:52">
      <c r="B66" s="5" t="s">
        <v>129</v>
      </c>
      <c r="C66" s="5" t="b">
        <f t="shared" si="4"/>
        <v>1</v>
      </c>
      <c r="D66" s="5" t="s">
        <v>129</v>
      </c>
      <c r="E66" s="41">
        <v>1288700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41">
        <v>0</v>
      </c>
      <c r="Q66" s="28">
        <v>0</v>
      </c>
      <c r="R66" s="28">
        <v>0</v>
      </c>
      <c r="S66" s="28">
        <v>1353000</v>
      </c>
      <c r="T66" s="28">
        <v>1353000</v>
      </c>
      <c r="U66" s="28">
        <v>1353000</v>
      </c>
      <c r="V66" s="28">
        <v>1353000</v>
      </c>
      <c r="W66" s="28">
        <v>1353000</v>
      </c>
      <c r="X66" s="28">
        <v>1353000</v>
      </c>
      <c r="Y66" s="28">
        <v>1353000</v>
      </c>
      <c r="Z66" s="28">
        <v>1353000</v>
      </c>
      <c r="AA66" s="28">
        <v>1353000</v>
      </c>
      <c r="AB66" s="28">
        <v>1353000</v>
      </c>
      <c r="AC66" s="28">
        <v>1353000</v>
      </c>
      <c r="AD66" s="28">
        <v>1353000</v>
      </c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2:52">
      <c r="B67" s="5" t="s">
        <v>129</v>
      </c>
      <c r="C67" s="5" t="b">
        <f t="shared" si="4"/>
        <v>1</v>
      </c>
      <c r="D67" s="5" t="s">
        <v>129</v>
      </c>
      <c r="E67" s="41">
        <v>1288700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41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1353000</v>
      </c>
      <c r="Y67" s="28">
        <v>1353000</v>
      </c>
      <c r="Z67" s="28">
        <v>1353000</v>
      </c>
      <c r="AA67" s="28">
        <v>1353000</v>
      </c>
      <c r="AB67" s="28">
        <v>1353000</v>
      </c>
      <c r="AC67" s="28">
        <v>1353000</v>
      </c>
      <c r="AD67" s="28">
        <v>1353000</v>
      </c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2:52">
      <c r="B68" s="5" t="s">
        <v>129</v>
      </c>
      <c r="C68" s="5" t="b">
        <f t="shared" si="4"/>
        <v>1</v>
      </c>
      <c r="D68" s="5" t="s">
        <v>129</v>
      </c>
      <c r="E68" s="41">
        <v>1288700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41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1353000</v>
      </c>
      <c r="Y68" s="28">
        <v>1353000</v>
      </c>
      <c r="Z68" s="28">
        <v>1353000</v>
      </c>
      <c r="AA68" s="28">
        <v>1353000</v>
      </c>
      <c r="AB68" s="28">
        <v>1353000</v>
      </c>
      <c r="AC68" s="28">
        <v>1353000</v>
      </c>
      <c r="AD68" s="28">
        <v>1353000</v>
      </c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2:52">
      <c r="B69" s="5" t="s">
        <v>129</v>
      </c>
      <c r="C69" s="5" t="b">
        <f t="shared" si="4"/>
        <v>1</v>
      </c>
      <c r="D69" s="5" t="s">
        <v>129</v>
      </c>
      <c r="E69" s="41">
        <v>1288700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41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1353000</v>
      </c>
      <c r="Y69" s="28">
        <v>1353000</v>
      </c>
      <c r="Z69" s="28">
        <v>1353000</v>
      </c>
      <c r="AA69" s="28">
        <v>1353000</v>
      </c>
      <c r="AB69" s="28">
        <v>1353000</v>
      </c>
      <c r="AC69" s="28">
        <v>1353000</v>
      </c>
      <c r="AD69" s="28">
        <v>1353000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2:52">
      <c r="B70" s="5" t="s">
        <v>129</v>
      </c>
      <c r="C70" s="5" t="b">
        <f t="shared" si="4"/>
        <v>1</v>
      </c>
      <c r="D70" s="5" t="s">
        <v>129</v>
      </c>
      <c r="E70" s="41">
        <v>1288700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41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1353000</v>
      </c>
      <c r="Y70" s="28">
        <v>1353000</v>
      </c>
      <c r="Z70" s="28">
        <v>1353000</v>
      </c>
      <c r="AA70" s="28">
        <v>1353000</v>
      </c>
      <c r="AB70" s="28">
        <v>1353000</v>
      </c>
      <c r="AC70" s="28">
        <v>1353000</v>
      </c>
      <c r="AD70" s="28">
        <v>1353000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2:52">
      <c r="B71" s="5" t="s">
        <v>129</v>
      </c>
      <c r="C71" s="5" t="b">
        <f t="shared" si="4"/>
        <v>1</v>
      </c>
      <c r="D71" s="5" t="s">
        <v>129</v>
      </c>
      <c r="E71" s="41">
        <v>1288700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41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1353000</v>
      </c>
      <c r="Y71" s="28">
        <v>1353000</v>
      </c>
      <c r="Z71" s="28">
        <v>1353000</v>
      </c>
      <c r="AA71" s="28">
        <v>1353000</v>
      </c>
      <c r="AB71" s="28">
        <v>1353000</v>
      </c>
      <c r="AC71" s="28">
        <v>1353000</v>
      </c>
      <c r="AD71" s="28">
        <v>1353000</v>
      </c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2:52">
      <c r="B72" s="5" t="s">
        <v>129</v>
      </c>
      <c r="C72" s="5" t="b">
        <f t="shared" si="4"/>
        <v>1</v>
      </c>
      <c r="D72" s="5" t="s">
        <v>129</v>
      </c>
      <c r="E72" s="41">
        <v>1288700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41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1353000</v>
      </c>
      <c r="Y72" s="28">
        <v>1353000</v>
      </c>
      <c r="Z72" s="28">
        <v>1353000</v>
      </c>
      <c r="AA72" s="28">
        <v>1353000</v>
      </c>
      <c r="AB72" s="28">
        <v>1353000</v>
      </c>
      <c r="AC72" s="28">
        <v>1353000</v>
      </c>
      <c r="AD72" s="28">
        <v>1353000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2:52">
      <c r="B73" s="5" t="s">
        <v>129</v>
      </c>
      <c r="C73" s="5" t="b">
        <f t="shared" si="4"/>
        <v>1</v>
      </c>
      <c r="D73" s="5" t="s">
        <v>129</v>
      </c>
      <c r="E73" s="41">
        <v>1288700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41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1353000</v>
      </c>
      <c r="Y73" s="28">
        <v>1353000</v>
      </c>
      <c r="Z73" s="28">
        <v>1353000</v>
      </c>
      <c r="AA73" s="28">
        <v>1353000</v>
      </c>
      <c r="AB73" s="28">
        <v>1353000</v>
      </c>
      <c r="AC73" s="28">
        <v>1353000</v>
      </c>
      <c r="AD73" s="28">
        <v>1353000</v>
      </c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2:52">
      <c r="B74" s="5" t="s">
        <v>129</v>
      </c>
      <c r="C74" s="5" t="b">
        <f t="shared" si="4"/>
        <v>1</v>
      </c>
      <c r="D74" s="5" t="s">
        <v>129</v>
      </c>
      <c r="E74" s="41">
        <v>1288700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41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1353000</v>
      </c>
      <c r="Y74" s="28">
        <v>1353000</v>
      </c>
      <c r="Z74" s="28">
        <v>1353000</v>
      </c>
      <c r="AA74" s="28">
        <v>1353000</v>
      </c>
      <c r="AB74" s="28">
        <v>1353000</v>
      </c>
      <c r="AC74" s="28">
        <v>1353000</v>
      </c>
      <c r="AD74" s="28">
        <v>1353000</v>
      </c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2:52">
      <c r="B75" s="5" t="s">
        <v>261</v>
      </c>
      <c r="C75" s="5" t="b">
        <f t="shared" si="4"/>
        <v>1</v>
      </c>
      <c r="D75" s="5" t="s">
        <v>261</v>
      </c>
      <c r="E75" s="41">
        <v>3400000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41">
        <v>0</v>
      </c>
      <c r="Q75" s="28">
        <v>0</v>
      </c>
      <c r="R75" s="28">
        <v>0</v>
      </c>
      <c r="S75" s="28">
        <v>3570000</v>
      </c>
      <c r="T75" s="28">
        <v>3570000</v>
      </c>
      <c r="U75" s="28">
        <v>3570000</v>
      </c>
      <c r="V75" s="28">
        <v>3570000</v>
      </c>
      <c r="W75" s="28">
        <v>3570000</v>
      </c>
      <c r="X75" s="28">
        <v>3570000</v>
      </c>
      <c r="Y75" s="28">
        <v>3570000</v>
      </c>
      <c r="Z75" s="28">
        <v>3570000</v>
      </c>
      <c r="AA75" s="28">
        <v>3570000</v>
      </c>
      <c r="AB75" s="28">
        <v>3570000</v>
      </c>
      <c r="AC75" s="28">
        <v>3570000</v>
      </c>
      <c r="AD75" s="28">
        <v>3570000</v>
      </c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2:52">
      <c r="B76" s="5" t="s">
        <v>261</v>
      </c>
      <c r="C76" s="5" t="b">
        <f t="shared" si="4"/>
        <v>1</v>
      </c>
      <c r="D76" s="5" t="s">
        <v>261</v>
      </c>
      <c r="E76" s="41">
        <v>3400000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41">
        <v>0</v>
      </c>
      <c r="Q76" s="28">
        <v>0</v>
      </c>
      <c r="R76" s="28">
        <v>0</v>
      </c>
      <c r="S76" s="28">
        <v>3570000</v>
      </c>
      <c r="T76" s="28">
        <v>3570000</v>
      </c>
      <c r="U76" s="28">
        <v>3570000</v>
      </c>
      <c r="V76" s="28">
        <v>3570000</v>
      </c>
      <c r="W76" s="28">
        <v>3570000</v>
      </c>
      <c r="X76" s="28">
        <v>3570000</v>
      </c>
      <c r="Y76" s="28">
        <v>3570000</v>
      </c>
      <c r="Z76" s="28">
        <v>3570000</v>
      </c>
      <c r="AA76" s="28">
        <v>3570000</v>
      </c>
      <c r="AB76" s="28">
        <v>3570000</v>
      </c>
      <c r="AC76" s="28">
        <v>3570000</v>
      </c>
      <c r="AD76" s="28">
        <v>3570000</v>
      </c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2:52">
      <c r="B77" s="5" t="s">
        <v>261</v>
      </c>
      <c r="C77" s="5" t="b">
        <f t="shared" si="4"/>
        <v>1</v>
      </c>
      <c r="D77" s="5" t="s">
        <v>261</v>
      </c>
      <c r="E77" s="41">
        <v>3400000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41">
        <v>0</v>
      </c>
      <c r="Q77" s="28">
        <v>0</v>
      </c>
      <c r="R77" s="28">
        <v>0</v>
      </c>
      <c r="S77" s="28">
        <v>3570000</v>
      </c>
      <c r="T77" s="28">
        <v>3570000</v>
      </c>
      <c r="U77" s="28">
        <v>3570000</v>
      </c>
      <c r="V77" s="28">
        <v>3570000</v>
      </c>
      <c r="W77" s="28">
        <v>3570000</v>
      </c>
      <c r="X77" s="28">
        <v>3570000</v>
      </c>
      <c r="Y77" s="28">
        <v>3570000</v>
      </c>
      <c r="Z77" s="28">
        <v>3570000</v>
      </c>
      <c r="AA77" s="28">
        <v>3570000</v>
      </c>
      <c r="AB77" s="28">
        <v>3570000</v>
      </c>
      <c r="AC77" s="28">
        <v>3570000</v>
      </c>
      <c r="AD77" s="28">
        <v>3570000</v>
      </c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2:52">
      <c r="B78" s="5" t="s">
        <v>261</v>
      </c>
      <c r="C78" s="5" t="b">
        <f t="shared" si="4"/>
        <v>1</v>
      </c>
      <c r="D78" s="5" t="s">
        <v>261</v>
      </c>
      <c r="E78" s="41">
        <v>3400000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41">
        <v>0</v>
      </c>
      <c r="Q78" s="28">
        <v>0</v>
      </c>
      <c r="R78" s="28">
        <v>0</v>
      </c>
      <c r="S78" s="28">
        <v>3570000</v>
      </c>
      <c r="T78" s="28">
        <v>3570000</v>
      </c>
      <c r="U78" s="28">
        <v>3570000</v>
      </c>
      <c r="V78" s="28">
        <v>3570000</v>
      </c>
      <c r="W78" s="28">
        <v>3570000</v>
      </c>
      <c r="X78" s="28">
        <v>3570000</v>
      </c>
      <c r="Y78" s="28">
        <v>3570000</v>
      </c>
      <c r="Z78" s="28">
        <v>3570000</v>
      </c>
      <c r="AA78" s="28">
        <v>3570000</v>
      </c>
      <c r="AB78" s="28">
        <v>3570000</v>
      </c>
      <c r="AC78" s="28">
        <v>3570000</v>
      </c>
      <c r="AD78" s="28">
        <v>3570000</v>
      </c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2:52">
      <c r="B79" s="5" t="s">
        <v>261</v>
      </c>
      <c r="C79" s="5" t="b">
        <f t="shared" si="4"/>
        <v>1</v>
      </c>
      <c r="D79" s="5" t="s">
        <v>261</v>
      </c>
      <c r="E79" s="41">
        <v>3400000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41">
        <v>0</v>
      </c>
      <c r="Q79" s="28">
        <v>0</v>
      </c>
      <c r="R79" s="28">
        <v>0</v>
      </c>
      <c r="S79" s="28">
        <v>3570000</v>
      </c>
      <c r="T79" s="28">
        <v>3570000</v>
      </c>
      <c r="U79" s="28">
        <v>3570000</v>
      </c>
      <c r="V79" s="28">
        <v>3570000</v>
      </c>
      <c r="W79" s="28">
        <v>3570000</v>
      </c>
      <c r="X79" s="28">
        <v>3570000</v>
      </c>
      <c r="Y79" s="28">
        <v>3570000</v>
      </c>
      <c r="Z79" s="28">
        <v>3570000</v>
      </c>
      <c r="AA79" s="28">
        <v>3570000</v>
      </c>
      <c r="AB79" s="28">
        <v>3570000</v>
      </c>
      <c r="AC79" s="28">
        <v>3570000</v>
      </c>
      <c r="AD79" s="28">
        <v>3570000</v>
      </c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2:52">
      <c r="B80" s="5" t="s">
        <v>261</v>
      </c>
      <c r="C80" s="5" t="b">
        <f t="shared" si="4"/>
        <v>1</v>
      </c>
      <c r="D80" s="5" t="s">
        <v>261</v>
      </c>
      <c r="E80" s="41">
        <v>3400000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41">
        <v>0</v>
      </c>
      <c r="Q80" s="28">
        <v>0</v>
      </c>
      <c r="R80" s="28">
        <v>0</v>
      </c>
      <c r="S80" s="28">
        <v>3570000</v>
      </c>
      <c r="T80" s="28">
        <v>3570000</v>
      </c>
      <c r="U80" s="28">
        <v>3570000</v>
      </c>
      <c r="V80" s="28">
        <v>3570000</v>
      </c>
      <c r="W80" s="28">
        <v>3570000</v>
      </c>
      <c r="X80" s="28">
        <v>3570000</v>
      </c>
      <c r="Y80" s="28">
        <v>3570000</v>
      </c>
      <c r="Z80" s="28">
        <v>3570000</v>
      </c>
      <c r="AA80" s="28">
        <v>3570000</v>
      </c>
      <c r="AB80" s="28">
        <v>3570000</v>
      </c>
      <c r="AC80" s="28">
        <v>3570000</v>
      </c>
      <c r="AD80" s="28">
        <v>3570000</v>
      </c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2:52">
      <c r="B81" s="5" t="s">
        <v>261</v>
      </c>
      <c r="C81" s="5" t="b">
        <f t="shared" si="4"/>
        <v>1</v>
      </c>
      <c r="D81" s="5" t="s">
        <v>261</v>
      </c>
      <c r="E81" s="41">
        <v>3400000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41">
        <v>0</v>
      </c>
      <c r="Q81" s="28">
        <v>0</v>
      </c>
      <c r="R81" s="28">
        <v>0</v>
      </c>
      <c r="S81" s="28">
        <v>3570000</v>
      </c>
      <c r="T81" s="28">
        <v>3570000</v>
      </c>
      <c r="U81" s="28">
        <v>3570000</v>
      </c>
      <c r="V81" s="28">
        <v>3570000</v>
      </c>
      <c r="W81" s="28">
        <v>3570000</v>
      </c>
      <c r="X81" s="28">
        <v>3570000</v>
      </c>
      <c r="Y81" s="28">
        <v>3570000</v>
      </c>
      <c r="Z81" s="28">
        <v>3570000</v>
      </c>
      <c r="AA81" s="28">
        <v>3570000</v>
      </c>
      <c r="AB81" s="28">
        <v>3570000</v>
      </c>
      <c r="AC81" s="28">
        <v>3570000</v>
      </c>
      <c r="AD81" s="28">
        <v>3570000</v>
      </c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2:52">
      <c r="B82" s="5" t="s">
        <v>261</v>
      </c>
      <c r="C82" s="5" t="b">
        <f t="shared" si="4"/>
        <v>1</v>
      </c>
      <c r="D82" s="5" t="s">
        <v>261</v>
      </c>
      <c r="E82" s="41">
        <v>3400000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41">
        <v>0</v>
      </c>
      <c r="Q82" s="28">
        <v>0</v>
      </c>
      <c r="R82" s="28">
        <v>0</v>
      </c>
      <c r="S82" s="28">
        <v>3570000</v>
      </c>
      <c r="T82" s="28">
        <v>3570000</v>
      </c>
      <c r="U82" s="28">
        <v>3570000</v>
      </c>
      <c r="V82" s="28">
        <v>3570000</v>
      </c>
      <c r="W82" s="28">
        <v>3570000</v>
      </c>
      <c r="X82" s="28">
        <v>3570000</v>
      </c>
      <c r="Y82" s="28">
        <v>3570000</v>
      </c>
      <c r="Z82" s="28">
        <v>3570000</v>
      </c>
      <c r="AA82" s="28">
        <v>3570000</v>
      </c>
      <c r="AB82" s="28">
        <v>3570000</v>
      </c>
      <c r="AC82" s="28">
        <v>3570000</v>
      </c>
      <c r="AD82" s="28">
        <v>3570000</v>
      </c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2:52">
      <c r="B83" s="5" t="s">
        <v>261</v>
      </c>
      <c r="C83" s="5" t="b">
        <f t="shared" si="4"/>
        <v>1</v>
      </c>
      <c r="D83" s="5" t="s">
        <v>261</v>
      </c>
      <c r="E83" s="41">
        <v>3400000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41">
        <v>0</v>
      </c>
      <c r="Q83" s="28">
        <v>0</v>
      </c>
      <c r="R83" s="28">
        <v>0</v>
      </c>
      <c r="S83" s="28">
        <v>3570000</v>
      </c>
      <c r="T83" s="28">
        <v>3570000</v>
      </c>
      <c r="U83" s="28">
        <v>3570000</v>
      </c>
      <c r="V83" s="28">
        <v>3570000</v>
      </c>
      <c r="W83" s="28">
        <v>3570000</v>
      </c>
      <c r="X83" s="28">
        <v>3570000</v>
      </c>
      <c r="Y83" s="28">
        <v>3570000</v>
      </c>
      <c r="Z83" s="28">
        <v>3570000</v>
      </c>
      <c r="AA83" s="28">
        <v>3570000</v>
      </c>
      <c r="AB83" s="28">
        <v>3570000</v>
      </c>
      <c r="AC83" s="28">
        <v>3570000</v>
      </c>
      <c r="AD83" s="28">
        <v>3570000</v>
      </c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2:52">
      <c r="B84" s="5" t="s">
        <v>261</v>
      </c>
      <c r="C84" s="5" t="b">
        <f t="shared" si="4"/>
        <v>1</v>
      </c>
      <c r="D84" s="5" t="s">
        <v>261</v>
      </c>
      <c r="E84" s="41">
        <v>3400000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41">
        <v>0</v>
      </c>
      <c r="Q84" s="28">
        <v>0</v>
      </c>
      <c r="R84" s="28">
        <v>0</v>
      </c>
      <c r="S84" s="28">
        <v>3570000</v>
      </c>
      <c r="T84" s="28">
        <v>3570000</v>
      </c>
      <c r="U84" s="28">
        <v>3570000</v>
      </c>
      <c r="V84" s="28">
        <v>3570000</v>
      </c>
      <c r="W84" s="28">
        <v>3570000</v>
      </c>
      <c r="X84" s="28">
        <v>3570000</v>
      </c>
      <c r="Y84" s="28">
        <v>3570000</v>
      </c>
      <c r="Z84" s="28">
        <v>3570000</v>
      </c>
      <c r="AA84" s="28">
        <v>3570000</v>
      </c>
      <c r="AB84" s="28">
        <v>3570000</v>
      </c>
      <c r="AC84" s="28">
        <v>3570000</v>
      </c>
      <c r="AD84" s="28">
        <v>3570000</v>
      </c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2:52">
      <c r="B85" s="5" t="s">
        <v>261</v>
      </c>
      <c r="C85" s="5" t="b">
        <f t="shared" si="4"/>
        <v>1</v>
      </c>
      <c r="D85" s="5" t="s">
        <v>261</v>
      </c>
      <c r="E85" s="41">
        <v>3400000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41">
        <v>0</v>
      </c>
      <c r="Q85" s="28">
        <v>0</v>
      </c>
      <c r="R85" s="28">
        <v>0</v>
      </c>
      <c r="S85" s="28">
        <v>3570000</v>
      </c>
      <c r="T85" s="28">
        <v>3570000</v>
      </c>
      <c r="U85" s="28">
        <v>3570000</v>
      </c>
      <c r="V85" s="28">
        <v>3570000</v>
      </c>
      <c r="W85" s="28">
        <v>3570000</v>
      </c>
      <c r="X85" s="28">
        <v>3570000</v>
      </c>
      <c r="Y85" s="28">
        <v>3570000</v>
      </c>
      <c r="Z85" s="28">
        <v>3570000</v>
      </c>
      <c r="AA85" s="28">
        <v>3570000</v>
      </c>
      <c r="AB85" s="28">
        <v>3570000</v>
      </c>
      <c r="AC85" s="28">
        <v>3570000</v>
      </c>
      <c r="AD85" s="28">
        <v>3570000</v>
      </c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2:52">
      <c r="B86" s="5" t="s">
        <v>261</v>
      </c>
      <c r="C86" s="5" t="b">
        <f t="shared" si="4"/>
        <v>1</v>
      </c>
      <c r="D86" s="5" t="s">
        <v>261</v>
      </c>
      <c r="E86" s="41">
        <v>3400000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41">
        <v>0</v>
      </c>
      <c r="Q86" s="28">
        <v>0</v>
      </c>
      <c r="R86" s="28">
        <v>0</v>
      </c>
      <c r="S86" s="28">
        <v>3570000</v>
      </c>
      <c r="T86" s="28">
        <v>3570000</v>
      </c>
      <c r="U86" s="28">
        <v>3570000</v>
      </c>
      <c r="V86" s="28">
        <v>3570000</v>
      </c>
      <c r="W86" s="28">
        <v>3570000</v>
      </c>
      <c r="X86" s="28">
        <v>3570000</v>
      </c>
      <c r="Y86" s="28">
        <v>3570000</v>
      </c>
      <c r="Z86" s="28">
        <v>3570000</v>
      </c>
      <c r="AA86" s="28">
        <v>3570000</v>
      </c>
      <c r="AB86" s="28">
        <v>3570000</v>
      </c>
      <c r="AC86" s="28">
        <v>3570000</v>
      </c>
      <c r="AD86" s="28">
        <v>3570000</v>
      </c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2:52">
      <c r="B87" s="5" t="s">
        <v>261</v>
      </c>
      <c r="C87" s="5" t="b">
        <f t="shared" si="4"/>
        <v>1</v>
      </c>
      <c r="D87" s="5" t="s">
        <v>261</v>
      </c>
      <c r="E87" s="41">
        <v>3400000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41">
        <v>0</v>
      </c>
      <c r="Q87" s="28">
        <v>0</v>
      </c>
      <c r="R87" s="28">
        <v>0</v>
      </c>
      <c r="S87" s="28">
        <v>3570000</v>
      </c>
      <c r="T87" s="28">
        <v>3570000</v>
      </c>
      <c r="U87" s="28">
        <v>3570000</v>
      </c>
      <c r="V87" s="28">
        <v>3570000</v>
      </c>
      <c r="W87" s="28">
        <v>3570000</v>
      </c>
      <c r="X87" s="28">
        <v>3570000</v>
      </c>
      <c r="Y87" s="28">
        <v>3570000</v>
      </c>
      <c r="Z87" s="28">
        <v>3570000</v>
      </c>
      <c r="AA87" s="28">
        <v>3570000</v>
      </c>
      <c r="AB87" s="28">
        <v>3570000</v>
      </c>
      <c r="AC87" s="28">
        <v>3570000</v>
      </c>
      <c r="AD87" s="28">
        <v>3570000</v>
      </c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2:52">
      <c r="B88" s="5" t="s">
        <v>261</v>
      </c>
      <c r="C88" s="5" t="b">
        <f t="shared" si="4"/>
        <v>1</v>
      </c>
      <c r="D88" s="5" t="s">
        <v>261</v>
      </c>
      <c r="E88" s="41">
        <v>3400000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41">
        <v>0</v>
      </c>
      <c r="Q88" s="28">
        <v>0</v>
      </c>
      <c r="R88" s="28">
        <v>0</v>
      </c>
      <c r="S88" s="28">
        <v>3570000</v>
      </c>
      <c r="T88" s="28">
        <v>3570000</v>
      </c>
      <c r="U88" s="28">
        <v>3570000</v>
      </c>
      <c r="V88" s="28">
        <v>3570000</v>
      </c>
      <c r="W88" s="28">
        <v>3570000</v>
      </c>
      <c r="X88" s="28">
        <v>3570000</v>
      </c>
      <c r="Y88" s="28">
        <v>3570000</v>
      </c>
      <c r="Z88" s="28">
        <v>3570000</v>
      </c>
      <c r="AA88" s="28">
        <v>3570000</v>
      </c>
      <c r="AB88" s="28">
        <v>3570000</v>
      </c>
      <c r="AC88" s="28">
        <v>3570000</v>
      </c>
      <c r="AD88" s="28">
        <v>3570000</v>
      </c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2:52">
      <c r="B89" s="5" t="s">
        <v>261</v>
      </c>
      <c r="C89" s="5" t="b">
        <f t="shared" si="4"/>
        <v>1</v>
      </c>
      <c r="D89" s="5" t="s">
        <v>261</v>
      </c>
      <c r="E89" s="41">
        <v>3400000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41">
        <v>0</v>
      </c>
      <c r="Q89" s="28">
        <v>0</v>
      </c>
      <c r="R89" s="28">
        <v>0</v>
      </c>
      <c r="S89" s="28">
        <v>3570000</v>
      </c>
      <c r="T89" s="28">
        <v>3570000</v>
      </c>
      <c r="U89" s="28">
        <v>3570000</v>
      </c>
      <c r="V89" s="28">
        <v>3570000</v>
      </c>
      <c r="W89" s="28">
        <v>3570000</v>
      </c>
      <c r="X89" s="28">
        <v>3570000</v>
      </c>
      <c r="Y89" s="28">
        <v>3570000</v>
      </c>
      <c r="Z89" s="28">
        <v>3570000</v>
      </c>
      <c r="AA89" s="28">
        <v>3570000</v>
      </c>
      <c r="AB89" s="28">
        <v>3570000</v>
      </c>
      <c r="AC89" s="28">
        <v>3570000</v>
      </c>
      <c r="AD89" s="28">
        <v>3570000</v>
      </c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2:52">
      <c r="B90" s="5" t="s">
        <v>261</v>
      </c>
      <c r="C90" s="5" t="b">
        <f t="shared" si="4"/>
        <v>1</v>
      </c>
      <c r="D90" s="5" t="s">
        <v>261</v>
      </c>
      <c r="E90" s="41">
        <v>3400000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41">
        <v>0</v>
      </c>
      <c r="Q90" s="28">
        <v>0</v>
      </c>
      <c r="R90" s="28">
        <v>0</v>
      </c>
      <c r="S90" s="28">
        <v>3570000</v>
      </c>
      <c r="T90" s="28">
        <v>3570000</v>
      </c>
      <c r="U90" s="28">
        <v>3570000</v>
      </c>
      <c r="V90" s="28">
        <v>3570000</v>
      </c>
      <c r="W90" s="28">
        <v>3570000</v>
      </c>
      <c r="X90" s="28">
        <v>3570000</v>
      </c>
      <c r="Y90" s="28">
        <v>3570000</v>
      </c>
      <c r="Z90" s="28">
        <v>3570000</v>
      </c>
      <c r="AA90" s="28">
        <v>3570000</v>
      </c>
      <c r="AB90" s="28">
        <v>3570000</v>
      </c>
      <c r="AC90" s="28">
        <v>3570000</v>
      </c>
      <c r="AD90" s="28">
        <v>3570000</v>
      </c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2:52">
      <c r="B91" s="5" t="s">
        <v>261</v>
      </c>
      <c r="C91" s="5" t="b">
        <f t="shared" si="4"/>
        <v>1</v>
      </c>
      <c r="D91" s="5" t="s">
        <v>261</v>
      </c>
      <c r="E91" s="41">
        <v>3400000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41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3570000</v>
      </c>
      <c r="Y91" s="28">
        <v>3570000</v>
      </c>
      <c r="Z91" s="28">
        <v>3570000</v>
      </c>
      <c r="AA91" s="28">
        <v>3570000</v>
      </c>
      <c r="AB91" s="28">
        <v>3570000</v>
      </c>
      <c r="AC91" s="28">
        <v>3570000</v>
      </c>
      <c r="AD91" s="28">
        <v>3570000</v>
      </c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2:52">
      <c r="B92" s="5" t="s">
        <v>261</v>
      </c>
      <c r="C92" s="5" t="b">
        <f t="shared" si="4"/>
        <v>1</v>
      </c>
      <c r="D92" s="5" t="s">
        <v>261</v>
      </c>
      <c r="E92" s="41">
        <v>3400000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41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3570000</v>
      </c>
      <c r="Y92" s="28">
        <v>3570000</v>
      </c>
      <c r="Z92" s="28">
        <v>3570000</v>
      </c>
      <c r="AA92" s="28">
        <v>3570000</v>
      </c>
      <c r="AB92" s="28">
        <v>3570000</v>
      </c>
      <c r="AC92" s="28">
        <v>3570000</v>
      </c>
      <c r="AD92" s="28">
        <v>3570000</v>
      </c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2:52">
      <c r="B93" s="5" t="s">
        <v>261</v>
      </c>
      <c r="C93" s="5" t="b">
        <f t="shared" si="4"/>
        <v>1</v>
      </c>
      <c r="D93" s="5" t="s">
        <v>261</v>
      </c>
      <c r="E93" s="41">
        <v>3400000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41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3570000</v>
      </c>
      <c r="Y93" s="28">
        <v>3570000</v>
      </c>
      <c r="Z93" s="28">
        <v>3570000</v>
      </c>
      <c r="AA93" s="28">
        <v>3570000</v>
      </c>
      <c r="AB93" s="28">
        <v>3570000</v>
      </c>
      <c r="AC93" s="28">
        <v>3570000</v>
      </c>
      <c r="AD93" s="28">
        <v>3570000</v>
      </c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2:52">
      <c r="B94" s="5" t="s">
        <v>261</v>
      </c>
      <c r="C94" s="5" t="b">
        <f t="shared" si="4"/>
        <v>1</v>
      </c>
      <c r="D94" s="5" t="s">
        <v>261</v>
      </c>
      <c r="E94" s="41">
        <v>3400000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41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3570000</v>
      </c>
      <c r="Y94" s="28">
        <v>3570000</v>
      </c>
      <c r="Z94" s="28">
        <v>3570000</v>
      </c>
      <c r="AA94" s="28">
        <v>3570000</v>
      </c>
      <c r="AB94" s="28">
        <v>3570000</v>
      </c>
      <c r="AC94" s="28">
        <v>3570000</v>
      </c>
      <c r="AD94" s="28">
        <v>3570000</v>
      </c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2:52">
      <c r="B95" s="5" t="s">
        <v>261</v>
      </c>
      <c r="C95" s="5" t="b">
        <f t="shared" si="4"/>
        <v>1</v>
      </c>
      <c r="D95" s="5" t="s">
        <v>261</v>
      </c>
      <c r="E95" s="41">
        <v>3400000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41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3570000</v>
      </c>
      <c r="Y95" s="28">
        <v>3570000</v>
      </c>
      <c r="Z95" s="28">
        <v>3570000</v>
      </c>
      <c r="AA95" s="28">
        <v>3570000</v>
      </c>
      <c r="AB95" s="28">
        <v>3570000</v>
      </c>
      <c r="AC95" s="28">
        <v>3570000</v>
      </c>
      <c r="AD95" s="28">
        <v>3570000</v>
      </c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2:52">
      <c r="B96" s="5" t="s">
        <v>261</v>
      </c>
      <c r="C96" s="5" t="b">
        <f t="shared" si="4"/>
        <v>1</v>
      </c>
      <c r="D96" s="5" t="s">
        <v>261</v>
      </c>
      <c r="E96" s="41">
        <v>3400000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41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3570000</v>
      </c>
      <c r="Y96" s="28">
        <v>3570000</v>
      </c>
      <c r="Z96" s="28">
        <v>3570000</v>
      </c>
      <c r="AA96" s="28">
        <v>3570000</v>
      </c>
      <c r="AB96" s="28">
        <v>3570000</v>
      </c>
      <c r="AC96" s="28">
        <v>3570000</v>
      </c>
      <c r="AD96" s="28">
        <v>3570000</v>
      </c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2:52">
      <c r="B97" s="5" t="s">
        <v>261</v>
      </c>
      <c r="C97" s="5" t="b">
        <f t="shared" si="4"/>
        <v>1</v>
      </c>
      <c r="D97" s="5" t="s">
        <v>261</v>
      </c>
      <c r="E97" s="41">
        <v>3400000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41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3570000</v>
      </c>
      <c r="Y97" s="28">
        <v>3570000</v>
      </c>
      <c r="Z97" s="28">
        <v>3570000</v>
      </c>
      <c r="AA97" s="28">
        <v>3570000</v>
      </c>
      <c r="AB97" s="28">
        <v>3570000</v>
      </c>
      <c r="AC97" s="28">
        <v>3570000</v>
      </c>
      <c r="AD97" s="28">
        <v>3570000</v>
      </c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2:52">
      <c r="B98" s="5" t="s">
        <v>261</v>
      </c>
      <c r="C98" s="5" t="b">
        <f t="shared" si="4"/>
        <v>1</v>
      </c>
      <c r="D98" s="5" t="s">
        <v>261</v>
      </c>
      <c r="E98" s="41">
        <v>3400000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41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3570000</v>
      </c>
      <c r="Y98" s="28">
        <v>3570000</v>
      </c>
      <c r="Z98" s="28">
        <v>3570000</v>
      </c>
      <c r="AA98" s="28">
        <v>3570000</v>
      </c>
      <c r="AB98" s="28">
        <v>3570000</v>
      </c>
      <c r="AC98" s="28">
        <v>3570000</v>
      </c>
      <c r="AD98" s="28">
        <v>3570000</v>
      </c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2:52">
      <c r="B99" s="5" t="s">
        <v>261</v>
      </c>
      <c r="C99" s="5" t="b">
        <f t="shared" si="4"/>
        <v>1</v>
      </c>
      <c r="D99" s="5" t="s">
        <v>261</v>
      </c>
      <c r="E99" s="41">
        <v>3400000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41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3570000</v>
      </c>
      <c r="Y99" s="28">
        <v>3570000</v>
      </c>
      <c r="Z99" s="28">
        <v>3570000</v>
      </c>
      <c r="AA99" s="28">
        <v>3570000</v>
      </c>
      <c r="AB99" s="28">
        <v>3570000</v>
      </c>
      <c r="AC99" s="28">
        <v>3570000</v>
      </c>
      <c r="AD99" s="28">
        <v>3570000</v>
      </c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2:52">
      <c r="B100" s="5" t="s">
        <v>261</v>
      </c>
      <c r="C100" s="5" t="b">
        <f t="shared" si="4"/>
        <v>1</v>
      </c>
      <c r="D100" s="5" t="s">
        <v>261</v>
      </c>
      <c r="E100" s="41">
        <v>3400000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41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3570000</v>
      </c>
      <c r="Y100" s="28">
        <v>3570000</v>
      </c>
      <c r="Z100" s="28">
        <v>3570000</v>
      </c>
      <c r="AA100" s="28">
        <v>3570000</v>
      </c>
      <c r="AB100" s="28">
        <v>3570000</v>
      </c>
      <c r="AC100" s="28">
        <v>3570000</v>
      </c>
      <c r="AD100" s="28">
        <v>3570000</v>
      </c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2:52">
      <c r="B101" s="5" t="s">
        <v>261</v>
      </c>
      <c r="C101" s="5" t="b">
        <f t="shared" ref="C101:C164" si="5">B101=D101</f>
        <v>1</v>
      </c>
      <c r="D101" s="5" t="s">
        <v>261</v>
      </c>
      <c r="E101" s="41">
        <v>3400000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41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3570000</v>
      </c>
      <c r="Y101" s="28">
        <v>3570000</v>
      </c>
      <c r="Z101" s="28">
        <v>3570000</v>
      </c>
      <c r="AA101" s="28">
        <v>3570000</v>
      </c>
      <c r="AB101" s="28">
        <v>3570000</v>
      </c>
      <c r="AC101" s="28">
        <v>3570000</v>
      </c>
      <c r="AD101" s="28">
        <v>3570000</v>
      </c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2:52">
      <c r="B102" s="5" t="s">
        <v>261</v>
      </c>
      <c r="C102" s="5" t="b">
        <f t="shared" si="5"/>
        <v>1</v>
      </c>
      <c r="D102" s="5" t="s">
        <v>261</v>
      </c>
      <c r="E102" s="41">
        <v>3400000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41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3570000</v>
      </c>
      <c r="Y102" s="28">
        <v>3570000</v>
      </c>
      <c r="Z102" s="28">
        <v>3570000</v>
      </c>
      <c r="AA102" s="28">
        <v>3570000</v>
      </c>
      <c r="AB102" s="28">
        <v>3570000</v>
      </c>
      <c r="AC102" s="28">
        <v>3570000</v>
      </c>
      <c r="AD102" s="28">
        <v>3570000</v>
      </c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2:52">
      <c r="B103" s="5" t="s">
        <v>261</v>
      </c>
      <c r="C103" s="5" t="b">
        <f t="shared" si="5"/>
        <v>1</v>
      </c>
      <c r="D103" s="5" t="s">
        <v>261</v>
      </c>
      <c r="E103" s="41">
        <v>3400000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41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3570000</v>
      </c>
      <c r="Y103" s="28">
        <v>3570000</v>
      </c>
      <c r="Z103" s="28">
        <v>3570000</v>
      </c>
      <c r="AA103" s="28">
        <v>3570000</v>
      </c>
      <c r="AB103" s="28">
        <v>3570000</v>
      </c>
      <c r="AC103" s="28">
        <v>3570000</v>
      </c>
      <c r="AD103" s="28">
        <v>3570000</v>
      </c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2:52">
      <c r="B104" s="5" t="s">
        <v>261</v>
      </c>
      <c r="C104" s="5" t="b">
        <f t="shared" si="5"/>
        <v>1</v>
      </c>
      <c r="D104" s="5" t="s">
        <v>261</v>
      </c>
      <c r="E104" s="41">
        <v>3400000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41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3570000</v>
      </c>
      <c r="Y104" s="28">
        <v>3570000</v>
      </c>
      <c r="Z104" s="28">
        <v>3570000</v>
      </c>
      <c r="AA104" s="28">
        <v>3570000</v>
      </c>
      <c r="AB104" s="28">
        <v>3570000</v>
      </c>
      <c r="AC104" s="28">
        <v>3570000</v>
      </c>
      <c r="AD104" s="28">
        <v>3570000</v>
      </c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2:52">
      <c r="B105" s="5" t="s">
        <v>261</v>
      </c>
      <c r="C105" s="5" t="b">
        <f t="shared" si="5"/>
        <v>1</v>
      </c>
      <c r="D105" s="5" t="s">
        <v>261</v>
      </c>
      <c r="E105" s="41">
        <v>3400000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41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3570000</v>
      </c>
      <c r="Y105" s="28">
        <v>3570000</v>
      </c>
      <c r="Z105" s="28">
        <v>3570000</v>
      </c>
      <c r="AA105" s="28">
        <v>3570000</v>
      </c>
      <c r="AB105" s="28">
        <v>3570000</v>
      </c>
      <c r="AC105" s="28">
        <v>3570000</v>
      </c>
      <c r="AD105" s="28">
        <v>3570000</v>
      </c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2:52">
      <c r="B106" s="5" t="s">
        <v>261</v>
      </c>
      <c r="C106" s="5" t="b">
        <f t="shared" si="5"/>
        <v>1</v>
      </c>
      <c r="D106" s="5" t="s">
        <v>261</v>
      </c>
      <c r="E106" s="41">
        <v>3400000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41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3570000</v>
      </c>
      <c r="Y106" s="28">
        <v>3570000</v>
      </c>
      <c r="Z106" s="28">
        <v>3570000</v>
      </c>
      <c r="AA106" s="28">
        <v>3570000</v>
      </c>
      <c r="AB106" s="28">
        <v>3570000</v>
      </c>
      <c r="AC106" s="28">
        <v>3570000</v>
      </c>
      <c r="AD106" s="28">
        <v>3570000</v>
      </c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2:52">
      <c r="B107" s="5" t="s">
        <v>130</v>
      </c>
      <c r="C107" s="5" t="b">
        <f t="shared" si="5"/>
        <v>1</v>
      </c>
      <c r="D107" s="5" t="s">
        <v>130</v>
      </c>
      <c r="E107" s="41">
        <v>2577400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41">
        <v>0</v>
      </c>
      <c r="Q107" s="28">
        <v>0</v>
      </c>
      <c r="R107" s="28">
        <v>0</v>
      </c>
      <c r="S107" s="28">
        <v>2706000</v>
      </c>
      <c r="T107" s="28">
        <v>2706000</v>
      </c>
      <c r="U107" s="28">
        <v>2706000</v>
      </c>
      <c r="V107" s="28">
        <v>2706000</v>
      </c>
      <c r="W107" s="28">
        <v>2706000</v>
      </c>
      <c r="X107" s="28">
        <v>2706000</v>
      </c>
      <c r="Y107" s="28">
        <v>2706000</v>
      </c>
      <c r="Z107" s="28">
        <v>2706000</v>
      </c>
      <c r="AA107" s="28">
        <v>2706000</v>
      </c>
      <c r="AB107" s="28">
        <v>2706000</v>
      </c>
      <c r="AC107" s="28">
        <v>2706000</v>
      </c>
      <c r="AD107" s="28">
        <v>2706000</v>
      </c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2:52">
      <c r="B108" s="5" t="s">
        <v>131</v>
      </c>
      <c r="C108" s="5" t="b">
        <f t="shared" si="5"/>
        <v>1</v>
      </c>
      <c r="D108" s="5" t="s">
        <v>131</v>
      </c>
      <c r="E108" s="41">
        <v>2577400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41">
        <v>0</v>
      </c>
      <c r="Q108" s="28">
        <v>0</v>
      </c>
      <c r="R108" s="28">
        <v>0</v>
      </c>
      <c r="S108" s="28">
        <v>2706000</v>
      </c>
      <c r="T108" s="28">
        <v>2706000</v>
      </c>
      <c r="U108" s="28">
        <v>2706000</v>
      </c>
      <c r="V108" s="28">
        <v>2706000</v>
      </c>
      <c r="W108" s="28">
        <v>2706000</v>
      </c>
      <c r="X108" s="28">
        <v>2706000</v>
      </c>
      <c r="Y108" s="28">
        <v>2706000</v>
      </c>
      <c r="Z108" s="28">
        <v>2706000</v>
      </c>
      <c r="AA108" s="28">
        <v>2706000</v>
      </c>
      <c r="AB108" s="28">
        <v>2706000</v>
      </c>
      <c r="AC108" s="28">
        <v>2706000</v>
      </c>
      <c r="AD108" s="28">
        <v>2706000</v>
      </c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2:52">
      <c r="B109" s="5" t="s">
        <v>132</v>
      </c>
      <c r="C109" s="5" t="b">
        <f t="shared" si="5"/>
        <v>1</v>
      </c>
      <c r="D109" s="5" t="s">
        <v>132</v>
      </c>
      <c r="E109" s="41">
        <v>2577400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41">
        <v>0</v>
      </c>
      <c r="Q109" s="28">
        <v>2577400</v>
      </c>
      <c r="R109" s="28">
        <v>2577400</v>
      </c>
      <c r="S109" s="28">
        <v>2706000</v>
      </c>
      <c r="T109" s="28">
        <v>2706000</v>
      </c>
      <c r="U109" s="28">
        <v>2706000</v>
      </c>
      <c r="V109" s="28">
        <v>2706000</v>
      </c>
      <c r="W109" s="28">
        <v>2706000</v>
      </c>
      <c r="X109" s="28">
        <v>2706000</v>
      </c>
      <c r="Y109" s="28">
        <v>2706000</v>
      </c>
      <c r="Z109" s="28">
        <v>2706000</v>
      </c>
      <c r="AA109" s="28">
        <v>2706000</v>
      </c>
      <c r="AB109" s="28">
        <v>2706000</v>
      </c>
      <c r="AC109" s="28">
        <v>2706000</v>
      </c>
      <c r="AD109" s="28">
        <v>2706000</v>
      </c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2:52">
      <c r="B110" s="5" t="s">
        <v>262</v>
      </c>
      <c r="C110" s="5" t="b">
        <f t="shared" si="5"/>
        <v>1</v>
      </c>
      <c r="D110" s="5" t="s">
        <v>262</v>
      </c>
      <c r="E110" s="41">
        <v>2577400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41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 t="s">
        <v>323</v>
      </c>
      <c r="Y110" s="28" t="s">
        <v>323</v>
      </c>
      <c r="Z110" s="28" t="s">
        <v>323</v>
      </c>
      <c r="AA110" s="28" t="s">
        <v>323</v>
      </c>
      <c r="AB110" s="28" t="s">
        <v>323</v>
      </c>
      <c r="AC110" s="28" t="s">
        <v>323</v>
      </c>
      <c r="AD110" s="28" t="s">
        <v>323</v>
      </c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2:52">
      <c r="B111" s="5" t="s">
        <v>133</v>
      </c>
      <c r="C111" s="5" t="b">
        <f t="shared" si="5"/>
        <v>1</v>
      </c>
      <c r="D111" s="5" t="s">
        <v>133</v>
      </c>
      <c r="E111" s="41">
        <v>2577400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41">
        <v>0</v>
      </c>
      <c r="Q111" s="28">
        <v>0</v>
      </c>
      <c r="R111" s="28">
        <v>0</v>
      </c>
      <c r="S111" s="28">
        <v>2706000</v>
      </c>
      <c r="T111" s="28">
        <v>2706000</v>
      </c>
      <c r="U111" s="28">
        <v>2706000</v>
      </c>
      <c r="V111" s="28">
        <v>2706000</v>
      </c>
      <c r="W111" s="28">
        <v>2706000</v>
      </c>
      <c r="X111" s="28">
        <v>2706000</v>
      </c>
      <c r="Y111" s="28">
        <v>2706000</v>
      </c>
      <c r="Z111" s="28">
        <v>2706000</v>
      </c>
      <c r="AA111" s="28">
        <v>2706000</v>
      </c>
      <c r="AB111" s="28">
        <v>2706000</v>
      </c>
      <c r="AC111" s="28">
        <v>2706000</v>
      </c>
      <c r="AD111" s="28">
        <v>2706000</v>
      </c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2:52">
      <c r="B112" s="5" t="s">
        <v>134</v>
      </c>
      <c r="C112" s="5" t="b">
        <f t="shared" si="5"/>
        <v>1</v>
      </c>
      <c r="D112" s="5" t="s">
        <v>134</v>
      </c>
      <c r="E112" s="41">
        <v>2577400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41">
        <v>0</v>
      </c>
      <c r="Q112" s="28">
        <v>2577400</v>
      </c>
      <c r="R112" s="28">
        <v>2577400</v>
      </c>
      <c r="S112" s="28">
        <v>2706000</v>
      </c>
      <c r="T112" s="28">
        <v>2706000</v>
      </c>
      <c r="U112" s="28">
        <v>2706000</v>
      </c>
      <c r="V112" s="28">
        <v>2706000</v>
      </c>
      <c r="W112" s="28">
        <v>2706000</v>
      </c>
      <c r="X112" s="28">
        <v>2706000</v>
      </c>
      <c r="Y112" s="28">
        <v>2706000</v>
      </c>
      <c r="Z112" s="28">
        <v>2706000</v>
      </c>
      <c r="AA112" s="28">
        <v>2706000</v>
      </c>
      <c r="AB112" s="28">
        <v>2706000</v>
      </c>
      <c r="AC112" s="28">
        <v>2706000</v>
      </c>
      <c r="AD112" s="28">
        <v>2706000</v>
      </c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2:52">
      <c r="B113" s="5" t="s">
        <v>135</v>
      </c>
      <c r="C113" s="5" t="b">
        <f t="shared" si="5"/>
        <v>1</v>
      </c>
      <c r="D113" s="5" t="s">
        <v>135</v>
      </c>
      <c r="E113" s="41">
        <v>1288700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41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1353000</v>
      </c>
      <c r="V113" s="28">
        <v>1353000</v>
      </c>
      <c r="W113" s="28">
        <v>1353000</v>
      </c>
      <c r="X113" s="28">
        <v>1353000</v>
      </c>
      <c r="Y113" s="28">
        <v>1353000</v>
      </c>
      <c r="Z113" s="28">
        <v>1353000</v>
      </c>
      <c r="AA113" s="28">
        <v>1353000</v>
      </c>
      <c r="AB113" s="28">
        <v>1353000</v>
      </c>
      <c r="AC113" s="28">
        <v>1353000</v>
      </c>
      <c r="AD113" s="28">
        <v>1353000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2:52">
      <c r="B114" s="5" t="s">
        <v>136</v>
      </c>
      <c r="C114" s="5" t="b">
        <f t="shared" si="5"/>
        <v>1</v>
      </c>
      <c r="D114" s="5" t="s">
        <v>136</v>
      </c>
      <c r="E114" s="41">
        <v>2577400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41">
        <v>0</v>
      </c>
      <c r="Q114" s="28">
        <v>2577400</v>
      </c>
      <c r="R114" s="28">
        <v>2577400</v>
      </c>
      <c r="S114" s="28">
        <v>2706000</v>
      </c>
      <c r="T114" s="28">
        <v>2706000</v>
      </c>
      <c r="U114" s="28">
        <v>2706000</v>
      </c>
      <c r="V114" s="28">
        <v>2706000</v>
      </c>
      <c r="W114" s="28">
        <v>2706000</v>
      </c>
      <c r="X114" s="28">
        <v>2706000</v>
      </c>
      <c r="Y114" s="28">
        <v>2706000</v>
      </c>
      <c r="Z114" s="28">
        <v>2706000</v>
      </c>
      <c r="AA114" s="28">
        <v>2706000</v>
      </c>
      <c r="AB114" s="28">
        <v>2706000</v>
      </c>
      <c r="AC114" s="28">
        <v>2706000</v>
      </c>
      <c r="AD114" s="28">
        <v>2706000</v>
      </c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2:52">
      <c r="B115" s="5" t="s">
        <v>137</v>
      </c>
      <c r="C115" s="5" t="b">
        <f t="shared" si="5"/>
        <v>1</v>
      </c>
      <c r="D115" s="5" t="s">
        <v>137</v>
      </c>
      <c r="E115" s="41">
        <v>2577400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41">
        <v>0</v>
      </c>
      <c r="Q115" s="28">
        <v>2577400</v>
      </c>
      <c r="R115" s="28">
        <v>2577400</v>
      </c>
      <c r="S115" s="28">
        <v>2706000</v>
      </c>
      <c r="T115" s="28">
        <v>2706000</v>
      </c>
      <c r="U115" s="28">
        <v>2706000</v>
      </c>
      <c r="V115" s="28">
        <v>2706000</v>
      </c>
      <c r="W115" s="28">
        <v>2706000</v>
      </c>
      <c r="X115" s="28">
        <v>2706000</v>
      </c>
      <c r="Y115" s="28">
        <v>2706000</v>
      </c>
      <c r="Z115" s="28">
        <v>2706000</v>
      </c>
      <c r="AA115" s="28">
        <v>2706000</v>
      </c>
      <c r="AB115" s="28">
        <v>2706000</v>
      </c>
      <c r="AC115" s="28">
        <v>2706000</v>
      </c>
      <c r="AD115" s="28">
        <v>2706000</v>
      </c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2:52">
      <c r="B116" s="5" t="s">
        <v>138</v>
      </c>
      <c r="C116" s="5" t="b">
        <f t="shared" si="5"/>
        <v>1</v>
      </c>
      <c r="D116" s="5" t="s">
        <v>138</v>
      </c>
      <c r="E116" s="41">
        <v>1288700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41">
        <v>0</v>
      </c>
      <c r="Q116" s="28">
        <v>0</v>
      </c>
      <c r="R116" s="28">
        <v>0</v>
      </c>
      <c r="S116" s="28">
        <v>0</v>
      </c>
      <c r="T116" s="28">
        <v>1353000</v>
      </c>
      <c r="U116" s="28">
        <v>1353000</v>
      </c>
      <c r="V116" s="28">
        <v>1353000</v>
      </c>
      <c r="W116" s="28">
        <v>1353000</v>
      </c>
      <c r="X116" s="28">
        <v>1353000</v>
      </c>
      <c r="Y116" s="28">
        <v>1353000</v>
      </c>
      <c r="Z116" s="28">
        <v>1353000</v>
      </c>
      <c r="AA116" s="28">
        <v>1353000</v>
      </c>
      <c r="AB116" s="28">
        <v>1353000</v>
      </c>
      <c r="AC116" s="28">
        <v>1353000</v>
      </c>
      <c r="AD116" s="28">
        <v>1353000</v>
      </c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2:52">
      <c r="B117" s="5" t="s">
        <v>138</v>
      </c>
      <c r="C117" s="5" t="b">
        <f t="shared" si="5"/>
        <v>1</v>
      </c>
      <c r="D117" s="5" t="s">
        <v>138</v>
      </c>
      <c r="E117" s="41">
        <v>1288700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41">
        <v>0</v>
      </c>
      <c r="Q117" s="28">
        <v>0</v>
      </c>
      <c r="R117" s="28">
        <v>0</v>
      </c>
      <c r="S117" s="28">
        <v>0</v>
      </c>
      <c r="T117" s="28">
        <v>1353000</v>
      </c>
      <c r="U117" s="28">
        <v>1353000</v>
      </c>
      <c r="V117" s="28">
        <v>1353000</v>
      </c>
      <c r="W117" s="28">
        <v>1353000</v>
      </c>
      <c r="X117" s="28">
        <v>1353000</v>
      </c>
      <c r="Y117" s="28">
        <v>1353000</v>
      </c>
      <c r="Z117" s="28">
        <v>1353000</v>
      </c>
      <c r="AA117" s="28">
        <v>1353000</v>
      </c>
      <c r="AB117" s="28">
        <v>1353000</v>
      </c>
      <c r="AC117" s="28">
        <v>1353000</v>
      </c>
      <c r="AD117" s="28">
        <v>1353000</v>
      </c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2:52">
      <c r="B118" s="5" t="s">
        <v>138</v>
      </c>
      <c r="C118" s="5" t="b">
        <f t="shared" si="5"/>
        <v>1</v>
      </c>
      <c r="D118" s="5" t="s">
        <v>138</v>
      </c>
      <c r="E118" s="41">
        <v>1288700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41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1353000</v>
      </c>
      <c r="Y118" s="28">
        <v>1353000</v>
      </c>
      <c r="Z118" s="28">
        <v>1353000</v>
      </c>
      <c r="AA118" s="28">
        <v>1353000</v>
      </c>
      <c r="AB118" s="28">
        <v>1353000</v>
      </c>
      <c r="AC118" s="28">
        <v>1353000</v>
      </c>
      <c r="AD118" s="28">
        <v>1353000</v>
      </c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2:52">
      <c r="B119" s="5" t="s">
        <v>138</v>
      </c>
      <c r="C119" s="5" t="b">
        <f t="shared" si="5"/>
        <v>1</v>
      </c>
      <c r="D119" s="5" t="s">
        <v>138</v>
      </c>
      <c r="E119" s="41">
        <v>1288700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41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1353000</v>
      </c>
      <c r="Y119" s="28">
        <v>1353000</v>
      </c>
      <c r="Z119" s="28">
        <v>1353000</v>
      </c>
      <c r="AA119" s="28">
        <v>1353000</v>
      </c>
      <c r="AB119" s="28">
        <v>1353000</v>
      </c>
      <c r="AC119" s="28">
        <v>1353000</v>
      </c>
      <c r="AD119" s="28">
        <v>1353000</v>
      </c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2:52">
      <c r="B120" s="5" t="s">
        <v>139</v>
      </c>
      <c r="C120" s="5" t="b">
        <f t="shared" si="5"/>
        <v>1</v>
      </c>
      <c r="D120" s="5" t="s">
        <v>139</v>
      </c>
      <c r="E120" s="41">
        <v>2577400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41">
        <v>0</v>
      </c>
      <c r="Q120" s="28">
        <v>0</v>
      </c>
      <c r="R120" s="28">
        <v>0</v>
      </c>
      <c r="S120" s="28">
        <v>2706000</v>
      </c>
      <c r="T120" s="28">
        <v>2706000</v>
      </c>
      <c r="U120" s="28">
        <v>2706000</v>
      </c>
      <c r="V120" s="28">
        <v>2706000</v>
      </c>
      <c r="W120" s="28">
        <v>2706000</v>
      </c>
      <c r="X120" s="28">
        <v>2706000</v>
      </c>
      <c r="Y120" s="28">
        <v>2706000</v>
      </c>
      <c r="Z120" s="28">
        <v>2706000</v>
      </c>
      <c r="AA120" s="28">
        <v>2706000</v>
      </c>
      <c r="AB120" s="28">
        <v>2706000</v>
      </c>
      <c r="AC120" s="28">
        <v>2706000</v>
      </c>
      <c r="AD120" s="28">
        <v>2706000</v>
      </c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2:52">
      <c r="B121" s="5" t="s">
        <v>140</v>
      </c>
      <c r="C121" s="5" t="b">
        <f t="shared" si="5"/>
        <v>1</v>
      </c>
      <c r="D121" s="5" t="s">
        <v>140</v>
      </c>
      <c r="E121" s="41">
        <v>2577400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41">
        <v>0</v>
      </c>
      <c r="Q121" s="28">
        <v>0</v>
      </c>
      <c r="R121" s="28">
        <v>0</v>
      </c>
      <c r="S121" s="28">
        <v>2706000</v>
      </c>
      <c r="T121" s="28">
        <v>2706000</v>
      </c>
      <c r="U121" s="28">
        <v>2706000</v>
      </c>
      <c r="V121" s="28">
        <v>2706000</v>
      </c>
      <c r="W121" s="28">
        <v>2706000</v>
      </c>
      <c r="X121" s="28">
        <v>2706000</v>
      </c>
      <c r="Y121" s="28">
        <v>2706000</v>
      </c>
      <c r="Z121" s="28">
        <v>2706000</v>
      </c>
      <c r="AA121" s="28">
        <v>2706000</v>
      </c>
      <c r="AB121" s="28">
        <v>2706000</v>
      </c>
      <c r="AC121" s="28">
        <v>2706000</v>
      </c>
      <c r="AD121" s="28">
        <v>2706000</v>
      </c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2:52">
      <c r="B122" s="5" t="s">
        <v>141</v>
      </c>
      <c r="C122" s="5" t="b">
        <f t="shared" si="5"/>
        <v>1</v>
      </c>
      <c r="D122" s="5" t="s">
        <v>141</v>
      </c>
      <c r="E122" s="41">
        <v>1288700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41">
        <v>0</v>
      </c>
      <c r="Q122" s="28">
        <v>0</v>
      </c>
      <c r="R122" s="28">
        <v>0</v>
      </c>
      <c r="S122" s="28">
        <v>1353000</v>
      </c>
      <c r="T122" s="28">
        <v>1353000</v>
      </c>
      <c r="U122" s="28">
        <v>1353000</v>
      </c>
      <c r="V122" s="28">
        <v>1353000</v>
      </c>
      <c r="W122" s="28">
        <v>1353000</v>
      </c>
      <c r="X122" s="28">
        <v>1353000</v>
      </c>
      <c r="Y122" s="28">
        <v>1353000</v>
      </c>
      <c r="Z122" s="28">
        <v>1353000</v>
      </c>
      <c r="AA122" s="28">
        <v>1353000</v>
      </c>
      <c r="AB122" s="28">
        <v>1353000</v>
      </c>
      <c r="AC122" s="28">
        <v>1353000</v>
      </c>
      <c r="AD122" s="28">
        <v>1353000</v>
      </c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2:52">
      <c r="B123" s="5" t="s">
        <v>142</v>
      </c>
      <c r="C123" s="5" t="b">
        <f t="shared" si="5"/>
        <v>1</v>
      </c>
      <c r="D123" s="5" t="s">
        <v>142</v>
      </c>
      <c r="E123" s="41">
        <v>2577400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41">
        <v>0</v>
      </c>
      <c r="Q123" s="28">
        <v>0</v>
      </c>
      <c r="R123" s="28">
        <v>0</v>
      </c>
      <c r="S123" s="28">
        <v>2706000</v>
      </c>
      <c r="T123" s="28">
        <v>2706000</v>
      </c>
      <c r="U123" s="28">
        <v>2706000</v>
      </c>
      <c r="V123" s="28">
        <v>2706000</v>
      </c>
      <c r="W123" s="28">
        <v>2706000</v>
      </c>
      <c r="X123" s="28">
        <v>2706000</v>
      </c>
      <c r="Y123" s="28">
        <v>2706000</v>
      </c>
      <c r="Z123" s="28">
        <v>2706000</v>
      </c>
      <c r="AA123" s="28">
        <v>2706000</v>
      </c>
      <c r="AB123" s="28">
        <v>2706000</v>
      </c>
      <c r="AC123" s="28">
        <v>2706000</v>
      </c>
      <c r="AD123" s="28">
        <v>2706000</v>
      </c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2:52">
      <c r="B124" s="5" t="s">
        <v>263</v>
      </c>
      <c r="C124" s="5" t="b">
        <f t="shared" si="5"/>
        <v>1</v>
      </c>
      <c r="D124" s="5" t="s">
        <v>263</v>
      </c>
      <c r="E124" s="41">
        <v>1395000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41">
        <v>0</v>
      </c>
      <c r="Q124" s="28">
        <v>0</v>
      </c>
      <c r="R124" s="28">
        <v>0</v>
      </c>
      <c r="S124" s="28">
        <v>1465000</v>
      </c>
      <c r="T124" s="28">
        <v>1465000</v>
      </c>
      <c r="U124" s="28">
        <v>1465000</v>
      </c>
      <c r="V124" s="28">
        <v>1465000</v>
      </c>
      <c r="W124" s="28">
        <v>1465000</v>
      </c>
      <c r="X124" s="28">
        <v>1465000</v>
      </c>
      <c r="Y124" s="28">
        <v>1465000</v>
      </c>
      <c r="Z124" s="28">
        <v>1465000</v>
      </c>
      <c r="AA124" s="28">
        <v>1465000</v>
      </c>
      <c r="AB124" s="28">
        <v>1465000</v>
      </c>
      <c r="AC124" s="28">
        <v>1465000</v>
      </c>
      <c r="AD124" s="28">
        <v>1465000</v>
      </c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2:52">
      <c r="B125" s="5" t="s">
        <v>263</v>
      </c>
      <c r="C125" s="5" t="b">
        <f t="shared" si="5"/>
        <v>1</v>
      </c>
      <c r="D125" s="5" t="s">
        <v>263</v>
      </c>
      <c r="E125" s="41">
        <v>1395000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41">
        <v>0</v>
      </c>
      <c r="Q125" s="28">
        <v>0</v>
      </c>
      <c r="R125" s="28">
        <v>0</v>
      </c>
      <c r="S125" s="28">
        <v>1465000</v>
      </c>
      <c r="T125" s="28">
        <v>1465000</v>
      </c>
      <c r="U125" s="28">
        <v>1465000</v>
      </c>
      <c r="V125" s="28">
        <v>1465000</v>
      </c>
      <c r="W125" s="28">
        <v>1465000</v>
      </c>
      <c r="X125" s="28">
        <v>1465000</v>
      </c>
      <c r="Y125" s="28">
        <v>1465000</v>
      </c>
      <c r="Z125" s="28">
        <v>1465000</v>
      </c>
      <c r="AA125" s="28">
        <v>1465000</v>
      </c>
      <c r="AB125" s="28">
        <v>1465000</v>
      </c>
      <c r="AC125" s="28">
        <v>1465000</v>
      </c>
      <c r="AD125" s="28">
        <v>1465000</v>
      </c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2:52">
      <c r="B126" s="5" t="s">
        <v>263</v>
      </c>
      <c r="C126" s="5" t="b">
        <f t="shared" si="5"/>
        <v>1</v>
      </c>
      <c r="D126" s="5" t="s">
        <v>263</v>
      </c>
      <c r="E126" s="41">
        <v>1395000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41">
        <v>0</v>
      </c>
      <c r="Q126" s="28">
        <v>0</v>
      </c>
      <c r="R126" s="28">
        <v>0</v>
      </c>
      <c r="S126" s="28">
        <v>1465000</v>
      </c>
      <c r="T126" s="28">
        <v>1465000</v>
      </c>
      <c r="U126" s="28">
        <v>1465000</v>
      </c>
      <c r="V126" s="28">
        <v>1465000</v>
      </c>
      <c r="W126" s="28">
        <v>1465000</v>
      </c>
      <c r="X126" s="28">
        <v>1465000</v>
      </c>
      <c r="Y126" s="28">
        <v>1465000</v>
      </c>
      <c r="Z126" s="28">
        <v>1465000</v>
      </c>
      <c r="AA126" s="28">
        <v>1465000</v>
      </c>
      <c r="AB126" s="28">
        <v>1465000</v>
      </c>
      <c r="AC126" s="28">
        <v>1465000</v>
      </c>
      <c r="AD126" s="28">
        <v>1465000</v>
      </c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2:52">
      <c r="B127" s="5" t="s">
        <v>263</v>
      </c>
      <c r="C127" s="5" t="b">
        <f t="shared" si="5"/>
        <v>1</v>
      </c>
      <c r="D127" s="5" t="s">
        <v>263</v>
      </c>
      <c r="E127" s="41">
        <v>1395000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41">
        <v>0</v>
      </c>
      <c r="Q127" s="28">
        <v>0</v>
      </c>
      <c r="R127" s="28">
        <v>0</v>
      </c>
      <c r="S127" s="28">
        <v>1465000</v>
      </c>
      <c r="T127" s="28">
        <v>1465000</v>
      </c>
      <c r="U127" s="28">
        <v>1465000</v>
      </c>
      <c r="V127" s="28">
        <v>1465000</v>
      </c>
      <c r="W127" s="28">
        <v>1465000</v>
      </c>
      <c r="X127" s="28">
        <v>1465000</v>
      </c>
      <c r="Y127" s="28">
        <v>1465000</v>
      </c>
      <c r="Z127" s="28">
        <v>1465000</v>
      </c>
      <c r="AA127" s="28">
        <v>1465000</v>
      </c>
      <c r="AB127" s="28">
        <v>1465000</v>
      </c>
      <c r="AC127" s="28">
        <v>1465000</v>
      </c>
      <c r="AD127" s="28">
        <v>1465000</v>
      </c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2:52">
      <c r="B128" s="5" t="s">
        <v>264</v>
      </c>
      <c r="C128" s="5" t="b">
        <f t="shared" si="5"/>
        <v>1</v>
      </c>
      <c r="D128" s="5" t="s">
        <v>264</v>
      </c>
      <c r="E128" s="41">
        <v>1615000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41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1696000</v>
      </c>
      <c r="V128" s="28">
        <v>1696000</v>
      </c>
      <c r="W128" s="28">
        <v>1696000</v>
      </c>
      <c r="X128" s="28">
        <v>1696000</v>
      </c>
      <c r="Y128" s="28">
        <v>1696000</v>
      </c>
      <c r="Z128" s="28">
        <v>1696000</v>
      </c>
      <c r="AA128" s="28">
        <v>1696000</v>
      </c>
      <c r="AB128" s="28">
        <v>1696000</v>
      </c>
      <c r="AC128" s="28">
        <v>1696000</v>
      </c>
      <c r="AD128" s="28">
        <v>1696000</v>
      </c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2:52">
      <c r="B129" s="5" t="s">
        <v>264</v>
      </c>
      <c r="C129" s="5" t="b">
        <f t="shared" si="5"/>
        <v>1</v>
      </c>
      <c r="D129" s="5" t="s">
        <v>264</v>
      </c>
      <c r="E129" s="41">
        <v>1615000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41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1696000</v>
      </c>
      <c r="V129" s="28">
        <v>1696000</v>
      </c>
      <c r="W129" s="28">
        <v>1696000</v>
      </c>
      <c r="X129" s="28">
        <v>1696000</v>
      </c>
      <c r="Y129" s="28">
        <v>1696000</v>
      </c>
      <c r="Z129" s="28">
        <v>1696000</v>
      </c>
      <c r="AA129" s="28">
        <v>1696000</v>
      </c>
      <c r="AB129" s="28">
        <v>1696000</v>
      </c>
      <c r="AC129" s="28">
        <v>1696000</v>
      </c>
      <c r="AD129" s="28">
        <v>1696000</v>
      </c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2:52">
      <c r="B130" s="5" t="s">
        <v>264</v>
      </c>
      <c r="C130" s="5" t="b">
        <f t="shared" si="5"/>
        <v>1</v>
      </c>
      <c r="D130" s="5" t="s">
        <v>264</v>
      </c>
      <c r="E130" s="41">
        <v>1615000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41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1696000</v>
      </c>
      <c r="V130" s="28">
        <v>1696000</v>
      </c>
      <c r="W130" s="28">
        <v>1696000</v>
      </c>
      <c r="X130" s="28">
        <v>1696000</v>
      </c>
      <c r="Y130" s="28">
        <v>1696000</v>
      </c>
      <c r="Z130" s="28">
        <v>1696000</v>
      </c>
      <c r="AA130" s="28">
        <v>1696000</v>
      </c>
      <c r="AB130" s="28">
        <v>1696000</v>
      </c>
      <c r="AC130" s="28">
        <v>1696000</v>
      </c>
      <c r="AD130" s="28">
        <v>1696000</v>
      </c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2:52">
      <c r="B131" s="5" t="s">
        <v>264</v>
      </c>
      <c r="C131" s="5" t="b">
        <f t="shared" si="5"/>
        <v>1</v>
      </c>
      <c r="D131" s="5" t="s">
        <v>264</v>
      </c>
      <c r="E131" s="41">
        <v>1615000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41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1696000</v>
      </c>
      <c r="V131" s="28">
        <v>1696000</v>
      </c>
      <c r="W131" s="28">
        <v>1696000</v>
      </c>
      <c r="X131" s="28">
        <v>1696000</v>
      </c>
      <c r="Y131" s="28">
        <v>1696000</v>
      </c>
      <c r="Z131" s="28">
        <v>1696000</v>
      </c>
      <c r="AA131" s="28">
        <v>1696000</v>
      </c>
      <c r="AB131" s="28">
        <v>1696000</v>
      </c>
      <c r="AC131" s="28">
        <v>1696000</v>
      </c>
      <c r="AD131" s="28">
        <v>1696000</v>
      </c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2:52">
      <c r="B132" s="5" t="s">
        <v>265</v>
      </c>
      <c r="C132" s="5" t="b">
        <f t="shared" si="5"/>
        <v>1</v>
      </c>
      <c r="D132" s="5" t="s">
        <v>265</v>
      </c>
      <c r="E132" s="41">
        <v>1615000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41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1696000</v>
      </c>
      <c r="V132" s="28">
        <v>1696000</v>
      </c>
      <c r="W132" s="28">
        <v>1696000</v>
      </c>
      <c r="X132" s="28">
        <v>1696000</v>
      </c>
      <c r="Y132" s="28">
        <v>1696000</v>
      </c>
      <c r="Z132" s="28">
        <v>1696000</v>
      </c>
      <c r="AA132" s="28">
        <v>1696000</v>
      </c>
      <c r="AB132" s="28">
        <v>1696000</v>
      </c>
      <c r="AC132" s="28">
        <v>1696000</v>
      </c>
      <c r="AD132" s="28">
        <v>1696000</v>
      </c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2:52">
      <c r="B133" s="5" t="s">
        <v>265</v>
      </c>
      <c r="C133" s="5" t="b">
        <f t="shared" si="5"/>
        <v>1</v>
      </c>
      <c r="D133" s="5" t="s">
        <v>265</v>
      </c>
      <c r="E133" s="41">
        <v>1615000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41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1696000</v>
      </c>
      <c r="V133" s="28">
        <v>1696000</v>
      </c>
      <c r="W133" s="28">
        <v>1696000</v>
      </c>
      <c r="X133" s="28">
        <v>1696000</v>
      </c>
      <c r="Y133" s="28">
        <v>1696000</v>
      </c>
      <c r="Z133" s="28">
        <v>1696000</v>
      </c>
      <c r="AA133" s="28">
        <v>1696000</v>
      </c>
      <c r="AB133" s="28">
        <v>1696000</v>
      </c>
      <c r="AC133" s="28">
        <v>1696000</v>
      </c>
      <c r="AD133" s="28">
        <v>1696000</v>
      </c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2:52">
      <c r="B134" s="5" t="s">
        <v>265</v>
      </c>
      <c r="C134" s="5" t="b">
        <f t="shared" si="5"/>
        <v>1</v>
      </c>
      <c r="D134" s="5" t="s">
        <v>265</v>
      </c>
      <c r="E134" s="41">
        <v>1615000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41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1696000</v>
      </c>
      <c r="V134" s="28">
        <v>1696000</v>
      </c>
      <c r="W134" s="28">
        <v>1696000</v>
      </c>
      <c r="X134" s="28">
        <v>1696000</v>
      </c>
      <c r="Y134" s="28">
        <v>1696000</v>
      </c>
      <c r="Z134" s="28">
        <v>1696000</v>
      </c>
      <c r="AA134" s="28">
        <v>1696000</v>
      </c>
      <c r="AB134" s="28">
        <v>1696000</v>
      </c>
      <c r="AC134" s="28">
        <v>1696000</v>
      </c>
      <c r="AD134" s="28">
        <v>1696000</v>
      </c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2:52">
      <c r="B135" s="5" t="s">
        <v>265</v>
      </c>
      <c r="C135" s="5" t="b">
        <f t="shared" si="5"/>
        <v>1</v>
      </c>
      <c r="D135" s="5" t="s">
        <v>265</v>
      </c>
      <c r="E135" s="41">
        <v>1615000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41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1696000</v>
      </c>
      <c r="V135" s="28">
        <v>1696000</v>
      </c>
      <c r="W135" s="28">
        <v>1696000</v>
      </c>
      <c r="X135" s="28">
        <v>1696000</v>
      </c>
      <c r="Y135" s="28">
        <v>1696000</v>
      </c>
      <c r="Z135" s="28">
        <v>1696000</v>
      </c>
      <c r="AA135" s="28">
        <v>1696000</v>
      </c>
      <c r="AB135" s="28">
        <v>1696000</v>
      </c>
      <c r="AC135" s="28">
        <v>1696000</v>
      </c>
      <c r="AD135" s="28">
        <v>1696000</v>
      </c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2:52">
      <c r="B136" s="5" t="s">
        <v>143</v>
      </c>
      <c r="C136" s="5" t="b">
        <f t="shared" si="5"/>
        <v>1</v>
      </c>
      <c r="D136" s="5" t="s">
        <v>143</v>
      </c>
      <c r="E136" s="41">
        <v>2577400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41">
        <v>0</v>
      </c>
      <c r="Q136" s="28">
        <v>2577400</v>
      </c>
      <c r="R136" s="28">
        <v>2577400</v>
      </c>
      <c r="S136" s="28">
        <v>2706000</v>
      </c>
      <c r="T136" s="28">
        <v>2706000</v>
      </c>
      <c r="U136" s="28">
        <v>2706000</v>
      </c>
      <c r="V136" s="28">
        <v>2706000</v>
      </c>
      <c r="W136" s="28">
        <v>2706000</v>
      </c>
      <c r="X136" s="28">
        <v>2706000</v>
      </c>
      <c r="Y136" s="28">
        <v>2706000</v>
      </c>
      <c r="Z136" s="28">
        <v>2706000</v>
      </c>
      <c r="AA136" s="28">
        <v>2706000</v>
      </c>
      <c r="AB136" s="28">
        <v>2706000</v>
      </c>
      <c r="AC136" s="28">
        <v>2706000</v>
      </c>
      <c r="AD136" s="28">
        <v>2706000</v>
      </c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2:52">
      <c r="B137" s="5" t="s">
        <v>144</v>
      </c>
      <c r="C137" s="5" t="b">
        <f t="shared" si="5"/>
        <v>1</v>
      </c>
      <c r="D137" s="5" t="s">
        <v>144</v>
      </c>
      <c r="E137" s="41">
        <v>1288700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41">
        <v>0</v>
      </c>
      <c r="Q137" s="28">
        <v>1288700</v>
      </c>
      <c r="R137" s="28">
        <v>1288700</v>
      </c>
      <c r="S137" s="28">
        <v>1353000</v>
      </c>
      <c r="T137" s="28">
        <v>1353000</v>
      </c>
      <c r="U137" s="28">
        <v>1353000</v>
      </c>
      <c r="V137" s="28">
        <v>1353000</v>
      </c>
      <c r="W137" s="28">
        <v>1353000</v>
      </c>
      <c r="X137" s="28">
        <v>1353000</v>
      </c>
      <c r="Y137" s="28">
        <v>1353000</v>
      </c>
      <c r="Z137" s="28">
        <v>1353000</v>
      </c>
      <c r="AA137" s="28">
        <v>1353000</v>
      </c>
      <c r="AB137" s="28">
        <v>1353000</v>
      </c>
      <c r="AC137" s="28">
        <v>1353000</v>
      </c>
      <c r="AD137" s="28">
        <v>1353000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2:52">
      <c r="B138" s="5" t="s">
        <v>266</v>
      </c>
      <c r="C138" s="5" t="b">
        <f t="shared" si="5"/>
        <v>1</v>
      </c>
      <c r="D138" s="5" t="s">
        <v>266</v>
      </c>
      <c r="E138" s="41">
        <v>2577400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41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2:52">
      <c r="B139" s="5" t="s">
        <v>145</v>
      </c>
      <c r="C139" s="5" t="b">
        <f t="shared" si="5"/>
        <v>1</v>
      </c>
      <c r="D139" s="5" t="s">
        <v>145</v>
      </c>
      <c r="E139" s="41">
        <v>5673000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41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5957000</v>
      </c>
      <c r="V139" s="28">
        <v>5957000</v>
      </c>
      <c r="W139" s="28">
        <v>5957000</v>
      </c>
      <c r="X139" s="28">
        <v>5957000</v>
      </c>
      <c r="Y139" s="28">
        <v>5957000</v>
      </c>
      <c r="Z139" s="28">
        <v>5957000</v>
      </c>
      <c r="AA139" s="28">
        <v>5957000</v>
      </c>
      <c r="AB139" s="28">
        <v>5957000</v>
      </c>
      <c r="AC139" s="28">
        <v>5957000</v>
      </c>
      <c r="AD139" s="28">
        <v>5957000</v>
      </c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2:52">
      <c r="B140" s="5" t="s">
        <v>146</v>
      </c>
      <c r="C140" s="5" t="b">
        <f t="shared" si="5"/>
        <v>1</v>
      </c>
      <c r="D140" s="5" t="s">
        <v>146</v>
      </c>
      <c r="E140" s="41">
        <v>1288700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41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1353000</v>
      </c>
      <c r="V140" s="28">
        <v>1353000</v>
      </c>
      <c r="W140" s="28">
        <v>1353000</v>
      </c>
      <c r="X140" s="28">
        <v>1353000</v>
      </c>
      <c r="Y140" s="28">
        <v>1353000</v>
      </c>
      <c r="Z140" s="28">
        <v>1353000</v>
      </c>
      <c r="AA140" s="28">
        <v>1353000</v>
      </c>
      <c r="AB140" s="28">
        <v>1353000</v>
      </c>
      <c r="AC140" s="28">
        <v>1353000</v>
      </c>
      <c r="AD140" s="28">
        <v>1353000</v>
      </c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2:52">
      <c r="B141" s="5" t="s">
        <v>146</v>
      </c>
      <c r="C141" s="5" t="b">
        <f t="shared" si="5"/>
        <v>1</v>
      </c>
      <c r="D141" s="5" t="s">
        <v>146</v>
      </c>
      <c r="E141" s="41">
        <v>1288700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41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1353000</v>
      </c>
      <c r="V141" s="28">
        <v>1353000</v>
      </c>
      <c r="W141" s="28">
        <v>1353000</v>
      </c>
      <c r="X141" s="28">
        <v>1353000</v>
      </c>
      <c r="Y141" s="28">
        <v>1353000</v>
      </c>
      <c r="Z141" s="28">
        <v>1353000</v>
      </c>
      <c r="AA141" s="28">
        <v>1353000</v>
      </c>
      <c r="AB141" s="28">
        <v>1353000</v>
      </c>
      <c r="AC141" s="28">
        <v>1353000</v>
      </c>
      <c r="AD141" s="28">
        <v>1353000</v>
      </c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2:52">
      <c r="B142" s="5" t="s">
        <v>146</v>
      </c>
      <c r="C142" s="5" t="b">
        <f t="shared" si="5"/>
        <v>1</v>
      </c>
      <c r="D142" s="5" t="s">
        <v>146</v>
      </c>
      <c r="E142" s="41">
        <v>1288700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41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1353000</v>
      </c>
      <c r="V142" s="28">
        <v>1353000</v>
      </c>
      <c r="W142" s="28">
        <v>1353000</v>
      </c>
      <c r="X142" s="28">
        <v>1353000</v>
      </c>
      <c r="Y142" s="28">
        <v>1353000</v>
      </c>
      <c r="Z142" s="28">
        <v>1353000</v>
      </c>
      <c r="AA142" s="28">
        <v>1353000</v>
      </c>
      <c r="AB142" s="28">
        <v>1353000</v>
      </c>
      <c r="AC142" s="28">
        <v>1353000</v>
      </c>
      <c r="AD142" s="28">
        <v>1353000</v>
      </c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2:52">
      <c r="B143" s="5" t="s">
        <v>146</v>
      </c>
      <c r="C143" s="5" t="b">
        <f t="shared" si="5"/>
        <v>1</v>
      </c>
      <c r="D143" s="5" t="s">
        <v>146</v>
      </c>
      <c r="E143" s="41">
        <v>1288700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41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1353000</v>
      </c>
      <c r="V143" s="28">
        <v>1353000</v>
      </c>
      <c r="W143" s="28">
        <v>1353000</v>
      </c>
      <c r="X143" s="28">
        <v>1353000</v>
      </c>
      <c r="Y143" s="28">
        <v>1353000</v>
      </c>
      <c r="Z143" s="28">
        <v>1353000</v>
      </c>
      <c r="AA143" s="28">
        <v>1353000</v>
      </c>
      <c r="AB143" s="28">
        <v>1353000</v>
      </c>
      <c r="AC143" s="28">
        <v>1353000</v>
      </c>
      <c r="AD143" s="28">
        <v>1353000</v>
      </c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2:52">
      <c r="B144" s="5" t="s">
        <v>146</v>
      </c>
      <c r="C144" s="5" t="b">
        <f t="shared" si="5"/>
        <v>1</v>
      </c>
      <c r="D144" s="5" t="s">
        <v>146</v>
      </c>
      <c r="E144" s="41">
        <v>1288700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41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1353000</v>
      </c>
      <c r="V144" s="28">
        <v>1353000</v>
      </c>
      <c r="W144" s="28">
        <v>1353000</v>
      </c>
      <c r="X144" s="28">
        <v>1353000</v>
      </c>
      <c r="Y144" s="28">
        <v>1353000</v>
      </c>
      <c r="Z144" s="28">
        <v>1353000</v>
      </c>
      <c r="AA144" s="28">
        <v>1353000</v>
      </c>
      <c r="AB144" s="28">
        <v>1353000</v>
      </c>
      <c r="AC144" s="28">
        <v>1353000</v>
      </c>
      <c r="AD144" s="28">
        <v>1353000</v>
      </c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2:52">
      <c r="B145" s="5" t="s">
        <v>146</v>
      </c>
      <c r="C145" s="5" t="b">
        <f t="shared" si="5"/>
        <v>1</v>
      </c>
      <c r="D145" s="5" t="s">
        <v>146</v>
      </c>
      <c r="E145" s="41">
        <v>1288700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41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1353000</v>
      </c>
      <c r="V145" s="28">
        <v>1353000</v>
      </c>
      <c r="W145" s="28">
        <v>1353000</v>
      </c>
      <c r="X145" s="28">
        <v>1353000</v>
      </c>
      <c r="Y145" s="28">
        <v>1353000</v>
      </c>
      <c r="Z145" s="28">
        <v>1353000</v>
      </c>
      <c r="AA145" s="28">
        <v>1353000</v>
      </c>
      <c r="AB145" s="28">
        <v>1353000</v>
      </c>
      <c r="AC145" s="28">
        <v>1353000</v>
      </c>
      <c r="AD145" s="28">
        <v>1353000</v>
      </c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2:52">
      <c r="B146" s="5" t="s">
        <v>146</v>
      </c>
      <c r="C146" s="5" t="b">
        <f t="shared" si="5"/>
        <v>1</v>
      </c>
      <c r="D146" s="5" t="s">
        <v>146</v>
      </c>
      <c r="E146" s="41">
        <v>1288700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41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1353000</v>
      </c>
      <c r="V146" s="28">
        <v>1353000</v>
      </c>
      <c r="W146" s="28">
        <v>1353000</v>
      </c>
      <c r="X146" s="28">
        <v>1353000</v>
      </c>
      <c r="Y146" s="28">
        <v>1353000</v>
      </c>
      <c r="Z146" s="28">
        <v>1353000</v>
      </c>
      <c r="AA146" s="28">
        <v>1353000</v>
      </c>
      <c r="AB146" s="28">
        <v>1353000</v>
      </c>
      <c r="AC146" s="28">
        <v>1353000</v>
      </c>
      <c r="AD146" s="28">
        <v>1353000</v>
      </c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2:52">
      <c r="B147" s="5" t="s">
        <v>146</v>
      </c>
      <c r="C147" s="5" t="b">
        <f t="shared" si="5"/>
        <v>1</v>
      </c>
      <c r="D147" s="5" t="s">
        <v>146</v>
      </c>
      <c r="E147" s="41">
        <v>1288700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41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1353000</v>
      </c>
      <c r="V147" s="28">
        <v>1353000</v>
      </c>
      <c r="W147" s="28">
        <v>1353000</v>
      </c>
      <c r="X147" s="28">
        <v>1353000</v>
      </c>
      <c r="Y147" s="28">
        <v>1353000</v>
      </c>
      <c r="Z147" s="28">
        <v>1353000</v>
      </c>
      <c r="AA147" s="28">
        <v>1353000</v>
      </c>
      <c r="AB147" s="28">
        <v>1353000</v>
      </c>
      <c r="AC147" s="28">
        <v>1353000</v>
      </c>
      <c r="AD147" s="28">
        <v>1353000</v>
      </c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2:52">
      <c r="B148" s="5" t="s">
        <v>146</v>
      </c>
      <c r="C148" s="5" t="b">
        <f t="shared" si="5"/>
        <v>1</v>
      </c>
      <c r="D148" s="5" t="s">
        <v>146</v>
      </c>
      <c r="E148" s="41">
        <v>1288700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41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1353000</v>
      </c>
      <c r="V148" s="28">
        <v>1353000</v>
      </c>
      <c r="W148" s="28">
        <v>1353000</v>
      </c>
      <c r="X148" s="28">
        <v>1353000</v>
      </c>
      <c r="Y148" s="28">
        <v>1353000</v>
      </c>
      <c r="Z148" s="28">
        <v>1353000</v>
      </c>
      <c r="AA148" s="28">
        <v>1353000</v>
      </c>
      <c r="AB148" s="28">
        <v>1353000</v>
      </c>
      <c r="AC148" s="28">
        <v>1353000</v>
      </c>
      <c r="AD148" s="28">
        <v>1353000</v>
      </c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2:52">
      <c r="B149" s="5" t="s">
        <v>146</v>
      </c>
      <c r="C149" s="5" t="b">
        <f t="shared" si="5"/>
        <v>1</v>
      </c>
      <c r="D149" s="5" t="s">
        <v>146</v>
      </c>
      <c r="E149" s="41">
        <v>1288700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41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1353000</v>
      </c>
      <c r="V149" s="28">
        <v>1353000</v>
      </c>
      <c r="W149" s="28">
        <v>1353000</v>
      </c>
      <c r="X149" s="28">
        <v>1353000</v>
      </c>
      <c r="Y149" s="28">
        <v>1353000</v>
      </c>
      <c r="Z149" s="28">
        <v>1353000</v>
      </c>
      <c r="AA149" s="28">
        <v>1353000</v>
      </c>
      <c r="AB149" s="28">
        <v>1353000</v>
      </c>
      <c r="AC149" s="28">
        <v>1353000</v>
      </c>
      <c r="AD149" s="28">
        <v>1353000</v>
      </c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2:52">
      <c r="B150" s="5" t="s">
        <v>146</v>
      </c>
      <c r="C150" s="5" t="b">
        <f t="shared" si="5"/>
        <v>1</v>
      </c>
      <c r="D150" s="5" t="s">
        <v>146</v>
      </c>
      <c r="E150" s="41">
        <v>1288700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41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1353000</v>
      </c>
      <c r="V150" s="28">
        <v>1353000</v>
      </c>
      <c r="W150" s="28">
        <v>1353000</v>
      </c>
      <c r="X150" s="28">
        <v>1353000</v>
      </c>
      <c r="Y150" s="28">
        <v>1353000</v>
      </c>
      <c r="Z150" s="28">
        <v>1353000</v>
      </c>
      <c r="AA150" s="28">
        <v>1353000</v>
      </c>
      <c r="AB150" s="28">
        <v>1353000</v>
      </c>
      <c r="AC150" s="28">
        <v>1353000</v>
      </c>
      <c r="AD150" s="28">
        <v>1353000</v>
      </c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2:52">
      <c r="B151" s="5" t="s">
        <v>146</v>
      </c>
      <c r="C151" s="5" t="b">
        <f t="shared" si="5"/>
        <v>1</v>
      </c>
      <c r="D151" s="5" t="s">
        <v>146</v>
      </c>
      <c r="E151" s="41">
        <v>1288700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41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1353000</v>
      </c>
      <c r="V151" s="28">
        <v>1353000</v>
      </c>
      <c r="W151" s="28">
        <v>1353000</v>
      </c>
      <c r="X151" s="28">
        <v>1353000</v>
      </c>
      <c r="Y151" s="28">
        <v>1353000</v>
      </c>
      <c r="Z151" s="28">
        <v>1353000</v>
      </c>
      <c r="AA151" s="28">
        <v>1353000</v>
      </c>
      <c r="AB151" s="28">
        <v>1353000</v>
      </c>
      <c r="AC151" s="28">
        <v>1353000</v>
      </c>
      <c r="AD151" s="28">
        <v>1353000</v>
      </c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2:52">
      <c r="B152" s="5" t="s">
        <v>146</v>
      </c>
      <c r="C152" s="5" t="b">
        <f t="shared" si="5"/>
        <v>1</v>
      </c>
      <c r="D152" s="5" t="s">
        <v>146</v>
      </c>
      <c r="E152" s="41">
        <v>1288700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41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1353000</v>
      </c>
      <c r="V152" s="28">
        <v>1353000</v>
      </c>
      <c r="W152" s="28">
        <v>1353000</v>
      </c>
      <c r="X152" s="28">
        <v>1353000</v>
      </c>
      <c r="Y152" s="28">
        <v>1353000</v>
      </c>
      <c r="Z152" s="28">
        <v>1353000</v>
      </c>
      <c r="AA152" s="28">
        <v>1353000</v>
      </c>
      <c r="AB152" s="28">
        <v>1353000</v>
      </c>
      <c r="AC152" s="28">
        <v>1353000</v>
      </c>
      <c r="AD152" s="28">
        <v>1353000</v>
      </c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2:52">
      <c r="B153" s="5" t="s">
        <v>146</v>
      </c>
      <c r="C153" s="5" t="b">
        <f t="shared" si="5"/>
        <v>1</v>
      </c>
      <c r="D153" s="5" t="s">
        <v>146</v>
      </c>
      <c r="E153" s="41">
        <v>1288700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41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1353000</v>
      </c>
      <c r="V153" s="28">
        <v>1353000</v>
      </c>
      <c r="W153" s="28">
        <v>1353000</v>
      </c>
      <c r="X153" s="28">
        <v>1353000</v>
      </c>
      <c r="Y153" s="28">
        <v>1353000</v>
      </c>
      <c r="Z153" s="28">
        <v>1353000</v>
      </c>
      <c r="AA153" s="28">
        <v>1353000</v>
      </c>
      <c r="AB153" s="28">
        <v>1353000</v>
      </c>
      <c r="AC153" s="28">
        <v>1353000</v>
      </c>
      <c r="AD153" s="28">
        <v>1353000</v>
      </c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2:52">
      <c r="B154" s="5" t="s">
        <v>146</v>
      </c>
      <c r="C154" s="5" t="b">
        <f t="shared" si="5"/>
        <v>1</v>
      </c>
      <c r="D154" s="5" t="s">
        <v>146</v>
      </c>
      <c r="E154" s="41">
        <v>1288700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41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1353000</v>
      </c>
      <c r="V154" s="28">
        <v>1353000</v>
      </c>
      <c r="W154" s="28">
        <v>1353000</v>
      </c>
      <c r="X154" s="28">
        <v>1353000</v>
      </c>
      <c r="Y154" s="28">
        <v>1353000</v>
      </c>
      <c r="Z154" s="28">
        <v>1353000</v>
      </c>
      <c r="AA154" s="28">
        <v>1353000</v>
      </c>
      <c r="AB154" s="28">
        <v>1353000</v>
      </c>
      <c r="AC154" s="28">
        <v>1353000</v>
      </c>
      <c r="AD154" s="28">
        <v>1353000</v>
      </c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2:52">
      <c r="B155" s="5" t="s">
        <v>146</v>
      </c>
      <c r="C155" s="5" t="b">
        <f t="shared" si="5"/>
        <v>1</v>
      </c>
      <c r="D155" s="5" t="s">
        <v>146</v>
      </c>
      <c r="E155" s="41">
        <v>1288700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41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1353000</v>
      </c>
      <c r="V155" s="28">
        <v>1353000</v>
      </c>
      <c r="W155" s="28">
        <v>1353000</v>
      </c>
      <c r="X155" s="28">
        <v>1353000</v>
      </c>
      <c r="Y155" s="28">
        <v>1353000</v>
      </c>
      <c r="Z155" s="28">
        <v>1353000</v>
      </c>
      <c r="AA155" s="28">
        <v>1353000</v>
      </c>
      <c r="AB155" s="28">
        <v>1353000</v>
      </c>
      <c r="AC155" s="28">
        <v>1353000</v>
      </c>
      <c r="AD155" s="28">
        <v>1353000</v>
      </c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>
      <c r="B156" s="5" t="s">
        <v>146</v>
      </c>
      <c r="C156" s="5" t="b">
        <f t="shared" si="5"/>
        <v>1</v>
      </c>
      <c r="D156" s="5" t="s">
        <v>146</v>
      </c>
      <c r="E156" s="41">
        <v>1288700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41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1353000</v>
      </c>
      <c r="V156" s="28">
        <v>1353000</v>
      </c>
      <c r="W156" s="28">
        <v>1353000</v>
      </c>
      <c r="X156" s="28">
        <v>1353000</v>
      </c>
      <c r="Y156" s="28">
        <v>1353000</v>
      </c>
      <c r="Z156" s="28">
        <v>1353000</v>
      </c>
      <c r="AA156" s="28">
        <v>1353000</v>
      </c>
      <c r="AB156" s="28">
        <v>1353000</v>
      </c>
      <c r="AC156" s="28">
        <v>1353000</v>
      </c>
      <c r="AD156" s="28">
        <v>1353000</v>
      </c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>
      <c r="B157" s="5" t="s">
        <v>146</v>
      </c>
      <c r="C157" s="5" t="b">
        <f t="shared" si="5"/>
        <v>1</v>
      </c>
      <c r="D157" s="5" t="s">
        <v>146</v>
      </c>
      <c r="E157" s="41">
        <v>1288700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41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1353000</v>
      </c>
      <c r="V157" s="28">
        <v>1353000</v>
      </c>
      <c r="W157" s="28">
        <v>1353000</v>
      </c>
      <c r="X157" s="28">
        <v>1353000</v>
      </c>
      <c r="Y157" s="28">
        <v>1353000</v>
      </c>
      <c r="Z157" s="28">
        <v>1353000</v>
      </c>
      <c r="AA157" s="28">
        <v>1353000</v>
      </c>
      <c r="AB157" s="28">
        <v>1353000</v>
      </c>
      <c r="AC157" s="28">
        <v>1353000</v>
      </c>
      <c r="AD157" s="28">
        <v>1353000</v>
      </c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2:52">
      <c r="B158" s="5" t="s">
        <v>146</v>
      </c>
      <c r="C158" s="5" t="b">
        <f t="shared" si="5"/>
        <v>1</v>
      </c>
      <c r="D158" s="5" t="s">
        <v>146</v>
      </c>
      <c r="E158" s="41">
        <v>1288700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41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1353000</v>
      </c>
      <c r="V158" s="28">
        <v>1353000</v>
      </c>
      <c r="W158" s="28">
        <v>1353000</v>
      </c>
      <c r="X158" s="28">
        <v>1353000</v>
      </c>
      <c r="Y158" s="28">
        <v>1353000</v>
      </c>
      <c r="Z158" s="28">
        <v>1353000</v>
      </c>
      <c r="AA158" s="28">
        <v>1353000</v>
      </c>
      <c r="AB158" s="28">
        <v>1353000</v>
      </c>
      <c r="AC158" s="28">
        <v>1353000</v>
      </c>
      <c r="AD158" s="28">
        <v>1353000</v>
      </c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2:52">
      <c r="B159" s="5" t="s">
        <v>146</v>
      </c>
      <c r="C159" s="5" t="b">
        <f t="shared" si="5"/>
        <v>1</v>
      </c>
      <c r="D159" s="5" t="s">
        <v>146</v>
      </c>
      <c r="E159" s="41">
        <v>1288700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41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1353000</v>
      </c>
      <c r="V159" s="28">
        <v>1353000</v>
      </c>
      <c r="W159" s="28">
        <v>1353000</v>
      </c>
      <c r="X159" s="28">
        <v>1353000</v>
      </c>
      <c r="Y159" s="28">
        <v>1353000</v>
      </c>
      <c r="Z159" s="28">
        <v>1353000</v>
      </c>
      <c r="AA159" s="28">
        <v>1353000</v>
      </c>
      <c r="AB159" s="28">
        <v>1353000</v>
      </c>
      <c r="AC159" s="28">
        <v>1353000</v>
      </c>
      <c r="AD159" s="28">
        <v>1353000</v>
      </c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2:52">
      <c r="B160" s="5" t="s">
        <v>146</v>
      </c>
      <c r="C160" s="5" t="b">
        <f t="shared" si="5"/>
        <v>1</v>
      </c>
      <c r="D160" s="5" t="s">
        <v>146</v>
      </c>
      <c r="E160" s="41">
        <v>1288700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41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1353000</v>
      </c>
      <c r="V160" s="28">
        <v>1353000</v>
      </c>
      <c r="W160" s="28">
        <v>1353000</v>
      </c>
      <c r="X160" s="28">
        <v>1353000</v>
      </c>
      <c r="Y160" s="28">
        <v>1353000</v>
      </c>
      <c r="Z160" s="28">
        <v>1353000</v>
      </c>
      <c r="AA160" s="28">
        <v>1353000</v>
      </c>
      <c r="AB160" s="28">
        <v>1353000</v>
      </c>
      <c r="AC160" s="28">
        <v>1353000</v>
      </c>
      <c r="AD160" s="28">
        <v>1353000</v>
      </c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2:52">
      <c r="B161" s="5" t="s">
        <v>146</v>
      </c>
      <c r="C161" s="5" t="b">
        <f t="shared" si="5"/>
        <v>1</v>
      </c>
      <c r="D161" s="5" t="s">
        <v>146</v>
      </c>
      <c r="E161" s="41">
        <v>1288700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41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1353000</v>
      </c>
      <c r="V161" s="28">
        <v>1353000</v>
      </c>
      <c r="W161" s="28">
        <v>1353000</v>
      </c>
      <c r="X161" s="28">
        <v>1353000</v>
      </c>
      <c r="Y161" s="28">
        <v>1353000</v>
      </c>
      <c r="Z161" s="28">
        <v>1353000</v>
      </c>
      <c r="AA161" s="28">
        <v>1353000</v>
      </c>
      <c r="AB161" s="28">
        <v>1353000</v>
      </c>
      <c r="AC161" s="28">
        <v>1353000</v>
      </c>
      <c r="AD161" s="28">
        <v>1353000</v>
      </c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2:52">
      <c r="B162" s="5" t="s">
        <v>146</v>
      </c>
      <c r="C162" s="5" t="b">
        <f t="shared" si="5"/>
        <v>1</v>
      </c>
      <c r="D162" s="5" t="s">
        <v>146</v>
      </c>
      <c r="E162" s="41">
        <v>1288700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41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1353000</v>
      </c>
      <c r="V162" s="28">
        <v>1353000</v>
      </c>
      <c r="W162" s="28">
        <v>1353000</v>
      </c>
      <c r="X162" s="28">
        <v>1353000</v>
      </c>
      <c r="Y162" s="28">
        <v>1353000</v>
      </c>
      <c r="Z162" s="28">
        <v>1353000</v>
      </c>
      <c r="AA162" s="28">
        <v>1353000</v>
      </c>
      <c r="AB162" s="28">
        <v>1353000</v>
      </c>
      <c r="AC162" s="28">
        <v>1353000</v>
      </c>
      <c r="AD162" s="28">
        <v>1353000</v>
      </c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2:52">
      <c r="B163" s="5" t="s">
        <v>146</v>
      </c>
      <c r="C163" s="5" t="b">
        <f t="shared" si="5"/>
        <v>1</v>
      </c>
      <c r="D163" s="5" t="s">
        <v>146</v>
      </c>
      <c r="E163" s="41">
        <v>1288700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41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1353000</v>
      </c>
      <c r="V163" s="28">
        <v>1353000</v>
      </c>
      <c r="W163" s="28">
        <v>1353000</v>
      </c>
      <c r="X163" s="28">
        <v>1353000</v>
      </c>
      <c r="Y163" s="28">
        <v>1353000</v>
      </c>
      <c r="Z163" s="28">
        <v>1353000</v>
      </c>
      <c r="AA163" s="28">
        <v>1353000</v>
      </c>
      <c r="AB163" s="28">
        <v>1353000</v>
      </c>
      <c r="AC163" s="28">
        <v>1353000</v>
      </c>
      <c r="AD163" s="28">
        <v>1353000</v>
      </c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2:52">
      <c r="B164" s="5" t="s">
        <v>261</v>
      </c>
      <c r="C164" s="5" t="b">
        <f t="shared" si="5"/>
        <v>1</v>
      </c>
      <c r="D164" s="5" t="s">
        <v>261</v>
      </c>
      <c r="E164" s="41">
        <v>3400000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41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3570000</v>
      </c>
      <c r="V164" s="28">
        <v>3570000</v>
      </c>
      <c r="W164" s="28">
        <v>3570000</v>
      </c>
      <c r="X164" s="28">
        <v>3570000</v>
      </c>
      <c r="Y164" s="28">
        <v>3570000</v>
      </c>
      <c r="Z164" s="28">
        <v>3570000</v>
      </c>
      <c r="AA164" s="28">
        <v>3570000</v>
      </c>
      <c r="AB164" s="28">
        <v>3570000</v>
      </c>
      <c r="AC164" s="28">
        <v>3570000</v>
      </c>
      <c r="AD164" s="28">
        <v>3570000</v>
      </c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2:52">
      <c r="B165" s="5" t="s">
        <v>261</v>
      </c>
      <c r="C165" s="5" t="b">
        <f t="shared" ref="C165:C228" si="6">B165=D165</f>
        <v>1</v>
      </c>
      <c r="D165" s="5" t="s">
        <v>261</v>
      </c>
      <c r="E165" s="41">
        <v>3400000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41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3570000</v>
      </c>
      <c r="V165" s="28">
        <v>3570000</v>
      </c>
      <c r="W165" s="28">
        <v>3570000</v>
      </c>
      <c r="X165" s="28">
        <v>3570000</v>
      </c>
      <c r="Y165" s="28">
        <v>3570000</v>
      </c>
      <c r="Z165" s="28">
        <v>3570000</v>
      </c>
      <c r="AA165" s="28">
        <v>3570000</v>
      </c>
      <c r="AB165" s="28">
        <v>3570000</v>
      </c>
      <c r="AC165" s="28">
        <v>3570000</v>
      </c>
      <c r="AD165" s="28">
        <v>3570000</v>
      </c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2:52">
      <c r="B166" s="5" t="s">
        <v>261</v>
      </c>
      <c r="C166" s="5" t="b">
        <f t="shared" si="6"/>
        <v>1</v>
      </c>
      <c r="D166" s="5" t="s">
        <v>261</v>
      </c>
      <c r="E166" s="41">
        <v>3400000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41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3570000</v>
      </c>
      <c r="V166" s="28">
        <v>3570000</v>
      </c>
      <c r="W166" s="28">
        <v>3570000</v>
      </c>
      <c r="X166" s="28">
        <v>3570000</v>
      </c>
      <c r="Y166" s="28">
        <v>3570000</v>
      </c>
      <c r="Z166" s="28">
        <v>3570000</v>
      </c>
      <c r="AA166" s="28">
        <v>3570000</v>
      </c>
      <c r="AB166" s="28">
        <v>3570000</v>
      </c>
      <c r="AC166" s="28">
        <v>3570000</v>
      </c>
      <c r="AD166" s="28">
        <v>3570000</v>
      </c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2:52">
      <c r="B167" s="5" t="s">
        <v>261</v>
      </c>
      <c r="C167" s="5" t="b">
        <f t="shared" si="6"/>
        <v>1</v>
      </c>
      <c r="D167" s="5" t="s">
        <v>261</v>
      </c>
      <c r="E167" s="41">
        <v>3400000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41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3570000</v>
      </c>
      <c r="V167" s="28">
        <v>3570000</v>
      </c>
      <c r="W167" s="28">
        <v>3570000</v>
      </c>
      <c r="X167" s="28">
        <v>3570000</v>
      </c>
      <c r="Y167" s="28">
        <v>3570000</v>
      </c>
      <c r="Z167" s="28">
        <v>3570000</v>
      </c>
      <c r="AA167" s="28">
        <v>3570000</v>
      </c>
      <c r="AB167" s="28">
        <v>3570000</v>
      </c>
      <c r="AC167" s="28">
        <v>3570000</v>
      </c>
      <c r="AD167" s="28">
        <v>3570000</v>
      </c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2:52">
      <c r="B168" s="5" t="s">
        <v>261</v>
      </c>
      <c r="C168" s="5" t="b">
        <f t="shared" si="6"/>
        <v>1</v>
      </c>
      <c r="D168" s="5" t="s">
        <v>261</v>
      </c>
      <c r="E168" s="41">
        <v>3400000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41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3570000</v>
      </c>
      <c r="V168" s="28">
        <v>3570000</v>
      </c>
      <c r="W168" s="28">
        <v>3570000</v>
      </c>
      <c r="X168" s="28">
        <v>3570000</v>
      </c>
      <c r="Y168" s="28">
        <v>3570000</v>
      </c>
      <c r="Z168" s="28">
        <v>3570000</v>
      </c>
      <c r="AA168" s="28">
        <v>3570000</v>
      </c>
      <c r="AB168" s="28">
        <v>3570000</v>
      </c>
      <c r="AC168" s="28">
        <v>3570000</v>
      </c>
      <c r="AD168" s="28">
        <v>3570000</v>
      </c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2:52">
      <c r="B169" s="5" t="s">
        <v>261</v>
      </c>
      <c r="C169" s="5" t="b">
        <f t="shared" si="6"/>
        <v>1</v>
      </c>
      <c r="D169" s="5" t="s">
        <v>261</v>
      </c>
      <c r="E169" s="41">
        <v>3400000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41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3570000</v>
      </c>
      <c r="V169" s="28">
        <v>3570000</v>
      </c>
      <c r="W169" s="28">
        <v>3570000</v>
      </c>
      <c r="X169" s="28">
        <v>3570000</v>
      </c>
      <c r="Y169" s="28">
        <v>3570000</v>
      </c>
      <c r="Z169" s="28">
        <v>3570000</v>
      </c>
      <c r="AA169" s="28">
        <v>3570000</v>
      </c>
      <c r="AB169" s="28">
        <v>3570000</v>
      </c>
      <c r="AC169" s="28">
        <v>3570000</v>
      </c>
      <c r="AD169" s="28">
        <v>3570000</v>
      </c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2:52">
      <c r="B170" s="5" t="s">
        <v>261</v>
      </c>
      <c r="C170" s="5" t="b">
        <f t="shared" si="6"/>
        <v>1</v>
      </c>
      <c r="D170" s="5" t="s">
        <v>261</v>
      </c>
      <c r="E170" s="41">
        <v>3400000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41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3570000</v>
      </c>
      <c r="V170" s="28">
        <v>3570000</v>
      </c>
      <c r="W170" s="28">
        <v>3570000</v>
      </c>
      <c r="X170" s="28">
        <v>3570000</v>
      </c>
      <c r="Y170" s="28">
        <v>3570000</v>
      </c>
      <c r="Z170" s="28">
        <v>3570000</v>
      </c>
      <c r="AA170" s="28">
        <v>3570000</v>
      </c>
      <c r="AB170" s="28">
        <v>3570000</v>
      </c>
      <c r="AC170" s="28">
        <v>3570000</v>
      </c>
      <c r="AD170" s="28">
        <v>3570000</v>
      </c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2:52">
      <c r="B171" s="5" t="s">
        <v>261</v>
      </c>
      <c r="C171" s="5" t="b">
        <f t="shared" si="6"/>
        <v>1</v>
      </c>
      <c r="D171" s="5" t="s">
        <v>261</v>
      </c>
      <c r="E171" s="41">
        <v>3400000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41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3570000</v>
      </c>
      <c r="V171" s="28">
        <v>3570000</v>
      </c>
      <c r="W171" s="28">
        <v>3570000</v>
      </c>
      <c r="X171" s="28">
        <v>3570000</v>
      </c>
      <c r="Y171" s="28">
        <v>3570000</v>
      </c>
      <c r="Z171" s="28">
        <v>3570000</v>
      </c>
      <c r="AA171" s="28">
        <v>3570000</v>
      </c>
      <c r="AB171" s="28">
        <v>3570000</v>
      </c>
      <c r="AC171" s="28">
        <v>3570000</v>
      </c>
      <c r="AD171" s="28">
        <v>3570000</v>
      </c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2:52">
      <c r="B172" s="5" t="s">
        <v>261</v>
      </c>
      <c r="C172" s="5" t="b">
        <f t="shared" si="6"/>
        <v>1</v>
      </c>
      <c r="D172" s="5" t="s">
        <v>261</v>
      </c>
      <c r="E172" s="41">
        <v>3400000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41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3570000</v>
      </c>
      <c r="V172" s="28">
        <v>3570000</v>
      </c>
      <c r="W172" s="28">
        <v>3570000</v>
      </c>
      <c r="X172" s="28">
        <v>3570000</v>
      </c>
      <c r="Y172" s="28">
        <v>3570000</v>
      </c>
      <c r="Z172" s="28">
        <v>3570000</v>
      </c>
      <c r="AA172" s="28">
        <v>3570000</v>
      </c>
      <c r="AB172" s="28">
        <v>3570000</v>
      </c>
      <c r="AC172" s="28">
        <v>3570000</v>
      </c>
      <c r="AD172" s="28">
        <v>3570000</v>
      </c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2:52">
      <c r="B173" s="5" t="s">
        <v>261</v>
      </c>
      <c r="C173" s="5" t="b">
        <f t="shared" si="6"/>
        <v>1</v>
      </c>
      <c r="D173" s="5" t="s">
        <v>261</v>
      </c>
      <c r="E173" s="41">
        <v>3400000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41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3570000</v>
      </c>
      <c r="V173" s="28">
        <v>3570000</v>
      </c>
      <c r="W173" s="28">
        <v>3570000</v>
      </c>
      <c r="X173" s="28">
        <v>3570000</v>
      </c>
      <c r="Y173" s="28">
        <v>3570000</v>
      </c>
      <c r="Z173" s="28">
        <v>3570000</v>
      </c>
      <c r="AA173" s="28">
        <v>3570000</v>
      </c>
      <c r="AB173" s="28">
        <v>3570000</v>
      </c>
      <c r="AC173" s="28">
        <v>3570000</v>
      </c>
      <c r="AD173" s="28">
        <v>3570000</v>
      </c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2:52">
      <c r="B174" s="5" t="s">
        <v>261</v>
      </c>
      <c r="C174" s="5" t="b">
        <f t="shared" si="6"/>
        <v>1</v>
      </c>
      <c r="D174" s="5" t="s">
        <v>261</v>
      </c>
      <c r="E174" s="41">
        <v>3400000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41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3570000</v>
      </c>
      <c r="V174" s="28">
        <v>3570000</v>
      </c>
      <c r="W174" s="28">
        <v>3570000</v>
      </c>
      <c r="X174" s="28">
        <v>3570000</v>
      </c>
      <c r="Y174" s="28">
        <v>3570000</v>
      </c>
      <c r="Z174" s="28">
        <v>3570000</v>
      </c>
      <c r="AA174" s="28">
        <v>3570000</v>
      </c>
      <c r="AB174" s="28">
        <v>3570000</v>
      </c>
      <c r="AC174" s="28">
        <v>3570000</v>
      </c>
      <c r="AD174" s="28">
        <v>3570000</v>
      </c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2:52">
      <c r="B175" s="5" t="s">
        <v>261</v>
      </c>
      <c r="C175" s="5" t="b">
        <f t="shared" si="6"/>
        <v>1</v>
      </c>
      <c r="D175" s="5" t="s">
        <v>261</v>
      </c>
      <c r="E175" s="41">
        <v>3400000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41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3570000</v>
      </c>
      <c r="V175" s="28">
        <v>3570000</v>
      </c>
      <c r="W175" s="28">
        <v>3570000</v>
      </c>
      <c r="X175" s="28">
        <v>3570000</v>
      </c>
      <c r="Y175" s="28">
        <v>3570000</v>
      </c>
      <c r="Z175" s="28">
        <v>3570000</v>
      </c>
      <c r="AA175" s="28">
        <v>3570000</v>
      </c>
      <c r="AB175" s="28">
        <v>3570000</v>
      </c>
      <c r="AC175" s="28">
        <v>3570000</v>
      </c>
      <c r="AD175" s="28">
        <v>3570000</v>
      </c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2:52">
      <c r="B176" s="5" t="s">
        <v>261</v>
      </c>
      <c r="C176" s="5" t="b">
        <f t="shared" si="6"/>
        <v>1</v>
      </c>
      <c r="D176" s="5" t="s">
        <v>261</v>
      </c>
      <c r="E176" s="41">
        <v>3400000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41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3570000</v>
      </c>
      <c r="V176" s="28">
        <v>3570000</v>
      </c>
      <c r="W176" s="28">
        <v>3570000</v>
      </c>
      <c r="X176" s="28">
        <v>3570000</v>
      </c>
      <c r="Y176" s="28">
        <v>3570000</v>
      </c>
      <c r="Z176" s="28">
        <v>3570000</v>
      </c>
      <c r="AA176" s="28">
        <v>3570000</v>
      </c>
      <c r="AB176" s="28">
        <v>3570000</v>
      </c>
      <c r="AC176" s="28">
        <v>3570000</v>
      </c>
      <c r="AD176" s="28">
        <v>3570000</v>
      </c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2:52">
      <c r="B177" s="5" t="s">
        <v>261</v>
      </c>
      <c r="C177" s="5" t="b">
        <f t="shared" si="6"/>
        <v>1</v>
      </c>
      <c r="D177" s="5" t="s">
        <v>261</v>
      </c>
      <c r="E177" s="41">
        <v>3400000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41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3570000</v>
      </c>
      <c r="V177" s="28">
        <v>3570000</v>
      </c>
      <c r="W177" s="28">
        <v>3570000</v>
      </c>
      <c r="X177" s="28">
        <v>3570000</v>
      </c>
      <c r="Y177" s="28">
        <v>3570000</v>
      </c>
      <c r="Z177" s="28">
        <v>3570000</v>
      </c>
      <c r="AA177" s="28">
        <v>3570000</v>
      </c>
      <c r="AB177" s="28">
        <v>3570000</v>
      </c>
      <c r="AC177" s="28">
        <v>3570000</v>
      </c>
      <c r="AD177" s="28">
        <v>3570000</v>
      </c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2:52">
      <c r="B178" s="5" t="s">
        <v>261</v>
      </c>
      <c r="C178" s="5" t="b">
        <f t="shared" si="6"/>
        <v>1</v>
      </c>
      <c r="D178" s="5" t="s">
        <v>261</v>
      </c>
      <c r="E178" s="41">
        <v>3400000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41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3570000</v>
      </c>
      <c r="V178" s="28">
        <v>3570000</v>
      </c>
      <c r="W178" s="28">
        <v>3570000</v>
      </c>
      <c r="X178" s="28">
        <v>3570000</v>
      </c>
      <c r="Y178" s="28">
        <v>3570000</v>
      </c>
      <c r="Z178" s="28">
        <v>3570000</v>
      </c>
      <c r="AA178" s="28">
        <v>3570000</v>
      </c>
      <c r="AB178" s="28">
        <v>3570000</v>
      </c>
      <c r="AC178" s="28">
        <v>3570000</v>
      </c>
      <c r="AD178" s="28">
        <v>3570000</v>
      </c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2:52">
      <c r="B179" s="5" t="s">
        <v>261</v>
      </c>
      <c r="C179" s="5" t="b">
        <f t="shared" si="6"/>
        <v>1</v>
      </c>
      <c r="D179" s="5" t="s">
        <v>261</v>
      </c>
      <c r="E179" s="41">
        <v>3400000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41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3570000</v>
      </c>
      <c r="V179" s="28">
        <v>3570000</v>
      </c>
      <c r="W179" s="28">
        <v>3570000</v>
      </c>
      <c r="X179" s="28">
        <v>3570000</v>
      </c>
      <c r="Y179" s="28">
        <v>3570000</v>
      </c>
      <c r="Z179" s="28">
        <v>3570000</v>
      </c>
      <c r="AA179" s="28">
        <v>3570000</v>
      </c>
      <c r="AB179" s="28">
        <v>3570000</v>
      </c>
      <c r="AC179" s="28">
        <v>3570000</v>
      </c>
      <c r="AD179" s="28">
        <v>3570000</v>
      </c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2:52">
      <c r="B180" s="5" t="s">
        <v>261</v>
      </c>
      <c r="C180" s="5" t="b">
        <f t="shared" si="6"/>
        <v>1</v>
      </c>
      <c r="D180" s="5" t="s">
        <v>261</v>
      </c>
      <c r="E180" s="41">
        <v>3400000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41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3570000</v>
      </c>
      <c r="V180" s="28">
        <v>3570000</v>
      </c>
      <c r="W180" s="28">
        <v>3570000</v>
      </c>
      <c r="X180" s="28">
        <v>3570000</v>
      </c>
      <c r="Y180" s="28">
        <v>3570000</v>
      </c>
      <c r="Z180" s="28">
        <v>3570000</v>
      </c>
      <c r="AA180" s="28">
        <v>3570000</v>
      </c>
      <c r="AB180" s="28">
        <v>3570000</v>
      </c>
      <c r="AC180" s="28">
        <v>3570000</v>
      </c>
      <c r="AD180" s="28">
        <v>3570000</v>
      </c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2:52">
      <c r="B181" s="5" t="s">
        <v>261</v>
      </c>
      <c r="C181" s="5" t="b">
        <f t="shared" si="6"/>
        <v>1</v>
      </c>
      <c r="D181" s="5" t="s">
        <v>261</v>
      </c>
      <c r="E181" s="41">
        <v>3400000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41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3570000</v>
      </c>
      <c r="V181" s="28">
        <v>3570000</v>
      </c>
      <c r="W181" s="28">
        <v>3570000</v>
      </c>
      <c r="X181" s="28">
        <v>3570000</v>
      </c>
      <c r="Y181" s="28">
        <v>3570000</v>
      </c>
      <c r="Z181" s="28">
        <v>3570000</v>
      </c>
      <c r="AA181" s="28">
        <v>3570000</v>
      </c>
      <c r="AB181" s="28">
        <v>3570000</v>
      </c>
      <c r="AC181" s="28">
        <v>3570000</v>
      </c>
      <c r="AD181" s="28">
        <v>3570000</v>
      </c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2:52">
      <c r="B182" s="5" t="s">
        <v>261</v>
      </c>
      <c r="C182" s="5" t="b">
        <f t="shared" si="6"/>
        <v>1</v>
      </c>
      <c r="D182" s="5" t="s">
        <v>261</v>
      </c>
      <c r="E182" s="41">
        <v>3400000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41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3570000</v>
      </c>
      <c r="V182" s="28">
        <v>3570000</v>
      </c>
      <c r="W182" s="28">
        <v>3570000</v>
      </c>
      <c r="X182" s="28">
        <v>3570000</v>
      </c>
      <c r="Y182" s="28">
        <v>3570000</v>
      </c>
      <c r="Z182" s="28">
        <v>3570000</v>
      </c>
      <c r="AA182" s="28">
        <v>3570000</v>
      </c>
      <c r="AB182" s="28">
        <v>3570000</v>
      </c>
      <c r="AC182" s="28">
        <v>3570000</v>
      </c>
      <c r="AD182" s="28">
        <v>3570000</v>
      </c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2:52">
      <c r="B183" s="5" t="s">
        <v>261</v>
      </c>
      <c r="C183" s="5" t="b">
        <f t="shared" si="6"/>
        <v>1</v>
      </c>
      <c r="D183" s="5" t="s">
        <v>261</v>
      </c>
      <c r="E183" s="41">
        <v>3400000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41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3570000</v>
      </c>
      <c r="V183" s="28">
        <v>3570000</v>
      </c>
      <c r="W183" s="28">
        <v>3570000</v>
      </c>
      <c r="X183" s="28">
        <v>3570000</v>
      </c>
      <c r="Y183" s="28">
        <v>3570000</v>
      </c>
      <c r="Z183" s="28">
        <v>3570000</v>
      </c>
      <c r="AA183" s="28">
        <v>3570000</v>
      </c>
      <c r="AB183" s="28">
        <v>3570000</v>
      </c>
      <c r="AC183" s="28">
        <v>3570000</v>
      </c>
      <c r="AD183" s="28">
        <v>3570000</v>
      </c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2:52">
      <c r="B184" s="5" t="s">
        <v>261</v>
      </c>
      <c r="C184" s="5" t="b">
        <f t="shared" si="6"/>
        <v>1</v>
      </c>
      <c r="D184" s="5" t="s">
        <v>261</v>
      </c>
      <c r="E184" s="41">
        <v>3400000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41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3570000</v>
      </c>
      <c r="V184" s="28">
        <v>3570000</v>
      </c>
      <c r="W184" s="28">
        <v>3570000</v>
      </c>
      <c r="X184" s="28">
        <v>3570000</v>
      </c>
      <c r="Y184" s="28">
        <v>3570000</v>
      </c>
      <c r="Z184" s="28">
        <v>3570000</v>
      </c>
      <c r="AA184" s="28">
        <v>3570000</v>
      </c>
      <c r="AB184" s="28">
        <v>3570000</v>
      </c>
      <c r="AC184" s="28">
        <v>3570000</v>
      </c>
      <c r="AD184" s="28">
        <v>3570000</v>
      </c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2:52">
      <c r="B185" s="5" t="s">
        <v>261</v>
      </c>
      <c r="C185" s="5" t="b">
        <f t="shared" si="6"/>
        <v>1</v>
      </c>
      <c r="D185" s="5" t="s">
        <v>261</v>
      </c>
      <c r="E185" s="41">
        <v>3400000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41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3570000</v>
      </c>
      <c r="V185" s="28">
        <v>3570000</v>
      </c>
      <c r="W185" s="28">
        <v>3570000</v>
      </c>
      <c r="X185" s="28">
        <v>3570000</v>
      </c>
      <c r="Y185" s="28">
        <v>3570000</v>
      </c>
      <c r="Z185" s="28">
        <v>3570000</v>
      </c>
      <c r="AA185" s="28">
        <v>3570000</v>
      </c>
      <c r="AB185" s="28">
        <v>3570000</v>
      </c>
      <c r="AC185" s="28">
        <v>3570000</v>
      </c>
      <c r="AD185" s="28">
        <v>3570000</v>
      </c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2:52">
      <c r="B186" s="5" t="s">
        <v>261</v>
      </c>
      <c r="C186" s="5" t="b">
        <f t="shared" si="6"/>
        <v>1</v>
      </c>
      <c r="D186" s="5" t="s">
        <v>261</v>
      </c>
      <c r="E186" s="41">
        <v>3400000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41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3570000</v>
      </c>
      <c r="V186" s="28">
        <v>3570000</v>
      </c>
      <c r="W186" s="28">
        <v>3570000</v>
      </c>
      <c r="X186" s="28">
        <v>3570000</v>
      </c>
      <c r="Y186" s="28">
        <v>3570000</v>
      </c>
      <c r="Z186" s="28">
        <v>3570000</v>
      </c>
      <c r="AA186" s="28">
        <v>3570000</v>
      </c>
      <c r="AB186" s="28">
        <v>3570000</v>
      </c>
      <c r="AC186" s="28">
        <v>3570000</v>
      </c>
      <c r="AD186" s="28">
        <v>3570000</v>
      </c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2:52">
      <c r="B187" s="5" t="s">
        <v>261</v>
      </c>
      <c r="C187" s="5" t="b">
        <f t="shared" si="6"/>
        <v>1</v>
      </c>
      <c r="D187" s="5" t="s">
        <v>261</v>
      </c>
      <c r="E187" s="41">
        <v>3400000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41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3570000</v>
      </c>
      <c r="V187" s="28">
        <v>3570000</v>
      </c>
      <c r="W187" s="28">
        <v>3570000</v>
      </c>
      <c r="X187" s="28">
        <v>3570000</v>
      </c>
      <c r="Y187" s="28">
        <v>3570000</v>
      </c>
      <c r="Z187" s="28">
        <v>3570000</v>
      </c>
      <c r="AA187" s="28">
        <v>3570000</v>
      </c>
      <c r="AB187" s="28">
        <v>3570000</v>
      </c>
      <c r="AC187" s="28">
        <v>3570000</v>
      </c>
      <c r="AD187" s="28">
        <v>3570000</v>
      </c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2:52">
      <c r="B188" s="5" t="s">
        <v>261</v>
      </c>
      <c r="C188" s="5" t="b">
        <f t="shared" si="6"/>
        <v>1</v>
      </c>
      <c r="D188" s="5" t="s">
        <v>261</v>
      </c>
      <c r="E188" s="41">
        <v>3400000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41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3570000</v>
      </c>
      <c r="V188" s="28">
        <v>3570000</v>
      </c>
      <c r="W188" s="28">
        <v>3570000</v>
      </c>
      <c r="X188" s="28">
        <v>3570000</v>
      </c>
      <c r="Y188" s="28">
        <v>3570000</v>
      </c>
      <c r="Z188" s="28">
        <v>3570000</v>
      </c>
      <c r="AA188" s="28">
        <v>3570000</v>
      </c>
      <c r="AB188" s="28">
        <v>3570000</v>
      </c>
      <c r="AC188" s="28">
        <v>3570000</v>
      </c>
      <c r="AD188" s="28">
        <v>3570000</v>
      </c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2:52">
      <c r="B189" s="5" t="s">
        <v>261</v>
      </c>
      <c r="C189" s="5" t="b">
        <f t="shared" si="6"/>
        <v>1</v>
      </c>
      <c r="D189" s="5" t="s">
        <v>261</v>
      </c>
      <c r="E189" s="41">
        <v>3400000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41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3570000</v>
      </c>
      <c r="V189" s="28">
        <v>3570000</v>
      </c>
      <c r="W189" s="28">
        <v>3570000</v>
      </c>
      <c r="X189" s="28">
        <v>3570000</v>
      </c>
      <c r="Y189" s="28">
        <v>3570000</v>
      </c>
      <c r="Z189" s="28">
        <v>3570000</v>
      </c>
      <c r="AA189" s="28">
        <v>3570000</v>
      </c>
      <c r="AB189" s="28">
        <v>3570000</v>
      </c>
      <c r="AC189" s="28">
        <v>3570000</v>
      </c>
      <c r="AD189" s="28">
        <v>3570000</v>
      </c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2:52">
      <c r="B190" s="5" t="s">
        <v>261</v>
      </c>
      <c r="C190" s="5" t="b">
        <f t="shared" si="6"/>
        <v>1</v>
      </c>
      <c r="D190" s="5" t="s">
        <v>261</v>
      </c>
      <c r="E190" s="41">
        <v>3400000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41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3570000</v>
      </c>
      <c r="V190" s="28">
        <v>3570000</v>
      </c>
      <c r="W190" s="28">
        <v>3570000</v>
      </c>
      <c r="X190" s="28">
        <v>3570000</v>
      </c>
      <c r="Y190" s="28">
        <v>3570000</v>
      </c>
      <c r="Z190" s="28">
        <v>3570000</v>
      </c>
      <c r="AA190" s="28">
        <v>3570000</v>
      </c>
      <c r="AB190" s="28">
        <v>3570000</v>
      </c>
      <c r="AC190" s="28">
        <v>3570000</v>
      </c>
      <c r="AD190" s="28">
        <v>3570000</v>
      </c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2:52">
      <c r="B191" s="5" t="s">
        <v>261</v>
      </c>
      <c r="C191" s="5" t="b">
        <f t="shared" si="6"/>
        <v>1</v>
      </c>
      <c r="D191" s="5" t="s">
        <v>261</v>
      </c>
      <c r="E191" s="41">
        <v>3400000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41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3570000</v>
      </c>
      <c r="V191" s="28">
        <v>3570000</v>
      </c>
      <c r="W191" s="28">
        <v>3570000</v>
      </c>
      <c r="X191" s="28">
        <v>3570000</v>
      </c>
      <c r="Y191" s="28">
        <v>3570000</v>
      </c>
      <c r="Z191" s="28">
        <v>3570000</v>
      </c>
      <c r="AA191" s="28">
        <v>3570000</v>
      </c>
      <c r="AB191" s="28">
        <v>3570000</v>
      </c>
      <c r="AC191" s="28">
        <v>3570000</v>
      </c>
      <c r="AD191" s="28">
        <v>3570000</v>
      </c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2:52">
      <c r="B192" s="5" t="s">
        <v>261</v>
      </c>
      <c r="C192" s="5" t="b">
        <f t="shared" si="6"/>
        <v>1</v>
      </c>
      <c r="D192" s="5" t="s">
        <v>261</v>
      </c>
      <c r="E192" s="41">
        <v>3400000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41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3570000</v>
      </c>
      <c r="V192" s="28">
        <v>3570000</v>
      </c>
      <c r="W192" s="28">
        <v>3570000</v>
      </c>
      <c r="X192" s="28">
        <v>3570000</v>
      </c>
      <c r="Y192" s="28">
        <v>3570000</v>
      </c>
      <c r="Z192" s="28">
        <v>3570000</v>
      </c>
      <c r="AA192" s="28">
        <v>3570000</v>
      </c>
      <c r="AB192" s="28">
        <v>3570000</v>
      </c>
      <c r="AC192" s="28">
        <v>3570000</v>
      </c>
      <c r="AD192" s="28">
        <v>3570000</v>
      </c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2:52">
      <c r="B193" s="5" t="s">
        <v>261</v>
      </c>
      <c r="C193" s="5" t="b">
        <f t="shared" si="6"/>
        <v>1</v>
      </c>
      <c r="D193" s="5" t="s">
        <v>261</v>
      </c>
      <c r="E193" s="41">
        <v>3400000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41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3570000</v>
      </c>
      <c r="V193" s="28">
        <v>3570000</v>
      </c>
      <c r="W193" s="28">
        <v>3570000</v>
      </c>
      <c r="X193" s="28">
        <v>3570000</v>
      </c>
      <c r="Y193" s="28">
        <v>3570000</v>
      </c>
      <c r="Z193" s="28">
        <v>3570000</v>
      </c>
      <c r="AA193" s="28">
        <v>3570000</v>
      </c>
      <c r="AB193" s="28">
        <v>3570000</v>
      </c>
      <c r="AC193" s="28">
        <v>3570000</v>
      </c>
      <c r="AD193" s="28">
        <v>3570000</v>
      </c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2:52">
      <c r="B194" s="5" t="s">
        <v>261</v>
      </c>
      <c r="C194" s="5" t="b">
        <f t="shared" si="6"/>
        <v>1</v>
      </c>
      <c r="D194" s="5" t="s">
        <v>261</v>
      </c>
      <c r="E194" s="41">
        <v>3400000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41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3570000</v>
      </c>
      <c r="V194" s="28">
        <v>3570000</v>
      </c>
      <c r="W194" s="28">
        <v>3570000</v>
      </c>
      <c r="X194" s="28">
        <v>3570000</v>
      </c>
      <c r="Y194" s="28">
        <v>3570000</v>
      </c>
      <c r="Z194" s="28">
        <v>3570000</v>
      </c>
      <c r="AA194" s="28">
        <v>3570000</v>
      </c>
      <c r="AB194" s="28">
        <v>3570000</v>
      </c>
      <c r="AC194" s="28">
        <v>3570000</v>
      </c>
      <c r="AD194" s="28">
        <v>3570000</v>
      </c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2:52">
      <c r="B195" s="5" t="s">
        <v>261</v>
      </c>
      <c r="C195" s="5" t="b">
        <f t="shared" si="6"/>
        <v>1</v>
      </c>
      <c r="D195" s="5" t="s">
        <v>261</v>
      </c>
      <c r="E195" s="41">
        <v>3400000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41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3570000</v>
      </c>
      <c r="V195" s="28">
        <v>3570000</v>
      </c>
      <c r="W195" s="28">
        <v>3570000</v>
      </c>
      <c r="X195" s="28">
        <v>3570000</v>
      </c>
      <c r="Y195" s="28">
        <v>3570000</v>
      </c>
      <c r="Z195" s="28">
        <v>3570000</v>
      </c>
      <c r="AA195" s="28">
        <v>3570000</v>
      </c>
      <c r="AB195" s="28">
        <v>3570000</v>
      </c>
      <c r="AC195" s="28">
        <v>3570000</v>
      </c>
      <c r="AD195" s="28">
        <v>3570000</v>
      </c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2:52">
      <c r="B196" s="5" t="s">
        <v>261</v>
      </c>
      <c r="C196" s="5" t="b">
        <f t="shared" si="6"/>
        <v>1</v>
      </c>
      <c r="D196" s="5" t="s">
        <v>261</v>
      </c>
      <c r="E196" s="41">
        <v>3400000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41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3570000</v>
      </c>
      <c r="V196" s="28">
        <v>3570000</v>
      </c>
      <c r="W196" s="28">
        <v>3570000</v>
      </c>
      <c r="X196" s="28">
        <v>3570000</v>
      </c>
      <c r="Y196" s="28">
        <v>3570000</v>
      </c>
      <c r="Z196" s="28">
        <v>3570000</v>
      </c>
      <c r="AA196" s="28">
        <v>3570000</v>
      </c>
      <c r="AB196" s="28">
        <v>3570000</v>
      </c>
      <c r="AC196" s="28">
        <v>3570000</v>
      </c>
      <c r="AD196" s="28">
        <v>3570000</v>
      </c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2:52">
      <c r="B197" s="5" t="s">
        <v>261</v>
      </c>
      <c r="C197" s="5" t="b">
        <f t="shared" si="6"/>
        <v>1</v>
      </c>
      <c r="D197" s="5" t="s">
        <v>261</v>
      </c>
      <c r="E197" s="41">
        <v>3400000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41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3570000</v>
      </c>
      <c r="V197" s="28">
        <v>3570000</v>
      </c>
      <c r="W197" s="28">
        <v>3570000</v>
      </c>
      <c r="X197" s="28">
        <v>3570000</v>
      </c>
      <c r="Y197" s="28">
        <v>3570000</v>
      </c>
      <c r="Z197" s="28">
        <v>3570000</v>
      </c>
      <c r="AA197" s="28">
        <v>3570000</v>
      </c>
      <c r="AB197" s="28">
        <v>3570000</v>
      </c>
      <c r="AC197" s="28">
        <v>3570000</v>
      </c>
      <c r="AD197" s="28">
        <v>3570000</v>
      </c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2:52">
      <c r="B198" s="5" t="s">
        <v>261</v>
      </c>
      <c r="C198" s="5" t="b">
        <f t="shared" si="6"/>
        <v>1</v>
      </c>
      <c r="D198" s="5" t="s">
        <v>261</v>
      </c>
      <c r="E198" s="41">
        <v>3400000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41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3570000</v>
      </c>
      <c r="V198" s="28">
        <v>3570000</v>
      </c>
      <c r="W198" s="28">
        <v>3570000</v>
      </c>
      <c r="X198" s="28">
        <v>3570000</v>
      </c>
      <c r="Y198" s="28">
        <v>3570000</v>
      </c>
      <c r="Z198" s="28">
        <v>3570000</v>
      </c>
      <c r="AA198" s="28">
        <v>3570000</v>
      </c>
      <c r="AB198" s="28">
        <v>3570000</v>
      </c>
      <c r="AC198" s="28">
        <v>3570000</v>
      </c>
      <c r="AD198" s="28">
        <v>3570000</v>
      </c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2:52">
      <c r="B199" s="5" t="s">
        <v>261</v>
      </c>
      <c r="C199" s="5" t="b">
        <f t="shared" si="6"/>
        <v>1</v>
      </c>
      <c r="D199" s="5" t="s">
        <v>261</v>
      </c>
      <c r="E199" s="41">
        <v>3400000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41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3570000</v>
      </c>
      <c r="V199" s="28">
        <v>3570000</v>
      </c>
      <c r="W199" s="28">
        <v>3570000</v>
      </c>
      <c r="X199" s="28">
        <v>3570000</v>
      </c>
      <c r="Y199" s="28">
        <v>3570000</v>
      </c>
      <c r="Z199" s="28">
        <v>3570000</v>
      </c>
      <c r="AA199" s="28">
        <v>3570000</v>
      </c>
      <c r="AB199" s="28">
        <v>3570000</v>
      </c>
      <c r="AC199" s="28">
        <v>3570000</v>
      </c>
      <c r="AD199" s="28">
        <v>3570000</v>
      </c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2:52">
      <c r="B200" s="5" t="s">
        <v>261</v>
      </c>
      <c r="C200" s="5" t="b">
        <f t="shared" si="6"/>
        <v>1</v>
      </c>
      <c r="D200" s="5" t="s">
        <v>261</v>
      </c>
      <c r="E200" s="41">
        <v>3400000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41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3570000</v>
      </c>
      <c r="V200" s="28">
        <v>3570000</v>
      </c>
      <c r="W200" s="28">
        <v>3570000</v>
      </c>
      <c r="X200" s="28">
        <v>3570000</v>
      </c>
      <c r="Y200" s="28">
        <v>3570000</v>
      </c>
      <c r="Z200" s="28">
        <v>3570000</v>
      </c>
      <c r="AA200" s="28">
        <v>3570000</v>
      </c>
      <c r="AB200" s="28">
        <v>3570000</v>
      </c>
      <c r="AC200" s="28">
        <v>3570000</v>
      </c>
      <c r="AD200" s="28">
        <v>3570000</v>
      </c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2:52">
      <c r="B201" s="5" t="s">
        <v>261</v>
      </c>
      <c r="C201" s="5" t="b">
        <f t="shared" si="6"/>
        <v>1</v>
      </c>
      <c r="D201" s="5" t="s">
        <v>261</v>
      </c>
      <c r="E201" s="41">
        <v>3400000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41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3570000</v>
      </c>
      <c r="V201" s="28">
        <v>3570000</v>
      </c>
      <c r="W201" s="28">
        <v>3570000</v>
      </c>
      <c r="X201" s="28">
        <v>3570000</v>
      </c>
      <c r="Y201" s="28">
        <v>3570000</v>
      </c>
      <c r="Z201" s="28">
        <v>3570000</v>
      </c>
      <c r="AA201" s="28">
        <v>3570000</v>
      </c>
      <c r="AB201" s="28">
        <v>3570000</v>
      </c>
      <c r="AC201" s="28">
        <v>3570000</v>
      </c>
      <c r="AD201" s="28">
        <v>3570000</v>
      </c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2:52">
      <c r="B202" s="5" t="s">
        <v>261</v>
      </c>
      <c r="C202" s="5" t="b">
        <f t="shared" si="6"/>
        <v>1</v>
      </c>
      <c r="D202" s="5" t="s">
        <v>261</v>
      </c>
      <c r="E202" s="41">
        <v>3400000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41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3570000</v>
      </c>
      <c r="V202" s="28">
        <v>3570000</v>
      </c>
      <c r="W202" s="28">
        <v>3570000</v>
      </c>
      <c r="X202" s="28">
        <v>3570000</v>
      </c>
      <c r="Y202" s="28">
        <v>3570000</v>
      </c>
      <c r="Z202" s="28">
        <v>3570000</v>
      </c>
      <c r="AA202" s="28">
        <v>3570000</v>
      </c>
      <c r="AB202" s="28">
        <v>3570000</v>
      </c>
      <c r="AC202" s="28">
        <v>3570000</v>
      </c>
      <c r="AD202" s="28">
        <v>3570000</v>
      </c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2:52">
      <c r="B203" s="5" t="s">
        <v>261</v>
      </c>
      <c r="C203" s="5" t="b">
        <f t="shared" si="6"/>
        <v>1</v>
      </c>
      <c r="D203" s="5" t="s">
        <v>261</v>
      </c>
      <c r="E203" s="41">
        <v>3400000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41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3570000</v>
      </c>
      <c r="V203" s="28">
        <v>3570000</v>
      </c>
      <c r="W203" s="28">
        <v>3570000</v>
      </c>
      <c r="X203" s="28">
        <v>3570000</v>
      </c>
      <c r="Y203" s="28">
        <v>3570000</v>
      </c>
      <c r="Z203" s="28">
        <v>3570000</v>
      </c>
      <c r="AA203" s="28">
        <v>3570000</v>
      </c>
      <c r="AB203" s="28">
        <v>3570000</v>
      </c>
      <c r="AC203" s="28">
        <v>3570000</v>
      </c>
      <c r="AD203" s="28">
        <v>3570000</v>
      </c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2:52">
      <c r="B204" s="5" t="s">
        <v>261</v>
      </c>
      <c r="C204" s="5" t="b">
        <f t="shared" si="6"/>
        <v>1</v>
      </c>
      <c r="D204" s="5" t="s">
        <v>261</v>
      </c>
      <c r="E204" s="41">
        <v>3400000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41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3570000</v>
      </c>
      <c r="V204" s="28">
        <v>3570000</v>
      </c>
      <c r="W204" s="28">
        <v>3570000</v>
      </c>
      <c r="X204" s="28">
        <v>3570000</v>
      </c>
      <c r="Y204" s="28">
        <v>3570000</v>
      </c>
      <c r="Z204" s="28">
        <v>3570000</v>
      </c>
      <c r="AA204" s="28">
        <v>3570000</v>
      </c>
      <c r="AB204" s="28">
        <v>3570000</v>
      </c>
      <c r="AC204" s="28">
        <v>3570000</v>
      </c>
      <c r="AD204" s="28">
        <v>3570000</v>
      </c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2:52">
      <c r="B205" s="5" t="s">
        <v>261</v>
      </c>
      <c r="C205" s="5" t="b">
        <f t="shared" si="6"/>
        <v>1</v>
      </c>
      <c r="D205" s="5" t="s">
        <v>261</v>
      </c>
      <c r="E205" s="41">
        <v>3400000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41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3570000</v>
      </c>
      <c r="V205" s="28">
        <v>3570000</v>
      </c>
      <c r="W205" s="28">
        <v>3570000</v>
      </c>
      <c r="X205" s="28">
        <v>3570000</v>
      </c>
      <c r="Y205" s="28">
        <v>3570000</v>
      </c>
      <c r="Z205" s="28">
        <v>3570000</v>
      </c>
      <c r="AA205" s="28">
        <v>3570000</v>
      </c>
      <c r="AB205" s="28">
        <v>3570000</v>
      </c>
      <c r="AC205" s="28">
        <v>3570000</v>
      </c>
      <c r="AD205" s="28">
        <v>3570000</v>
      </c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2:52">
      <c r="B206" s="5" t="s">
        <v>261</v>
      </c>
      <c r="C206" s="5" t="b">
        <f t="shared" si="6"/>
        <v>1</v>
      </c>
      <c r="D206" s="5" t="s">
        <v>261</v>
      </c>
      <c r="E206" s="41">
        <v>3400000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41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3570000</v>
      </c>
      <c r="V206" s="28">
        <v>3570000</v>
      </c>
      <c r="W206" s="28">
        <v>3570000</v>
      </c>
      <c r="X206" s="28">
        <v>3570000</v>
      </c>
      <c r="Y206" s="28">
        <v>3570000</v>
      </c>
      <c r="Z206" s="28">
        <v>3570000</v>
      </c>
      <c r="AA206" s="28">
        <v>3570000</v>
      </c>
      <c r="AB206" s="28">
        <v>3570000</v>
      </c>
      <c r="AC206" s="28">
        <v>3570000</v>
      </c>
      <c r="AD206" s="28">
        <v>3570000</v>
      </c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2:52">
      <c r="B207" s="5" t="s">
        <v>261</v>
      </c>
      <c r="C207" s="5" t="b">
        <f t="shared" si="6"/>
        <v>1</v>
      </c>
      <c r="D207" s="5" t="s">
        <v>261</v>
      </c>
      <c r="E207" s="41">
        <v>3400000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41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3570000</v>
      </c>
      <c r="V207" s="28">
        <v>3570000</v>
      </c>
      <c r="W207" s="28">
        <v>3570000</v>
      </c>
      <c r="X207" s="28">
        <v>3570000</v>
      </c>
      <c r="Y207" s="28">
        <v>3570000</v>
      </c>
      <c r="Z207" s="28">
        <v>3570000</v>
      </c>
      <c r="AA207" s="28">
        <v>3570000</v>
      </c>
      <c r="AB207" s="28">
        <v>3570000</v>
      </c>
      <c r="AC207" s="28">
        <v>3570000</v>
      </c>
      <c r="AD207" s="28">
        <v>3570000</v>
      </c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2:52">
      <c r="B208" s="5" t="s">
        <v>261</v>
      </c>
      <c r="C208" s="5" t="b">
        <f t="shared" si="6"/>
        <v>1</v>
      </c>
      <c r="D208" s="5" t="s">
        <v>261</v>
      </c>
      <c r="E208" s="41">
        <v>3400000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41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3570000</v>
      </c>
      <c r="V208" s="28">
        <v>3570000</v>
      </c>
      <c r="W208" s="28">
        <v>3570000</v>
      </c>
      <c r="X208" s="28">
        <v>3570000</v>
      </c>
      <c r="Y208" s="28">
        <v>3570000</v>
      </c>
      <c r="Z208" s="28">
        <v>3570000</v>
      </c>
      <c r="AA208" s="28">
        <v>3570000</v>
      </c>
      <c r="AB208" s="28">
        <v>3570000</v>
      </c>
      <c r="AC208" s="28">
        <v>3570000</v>
      </c>
      <c r="AD208" s="28">
        <v>3570000</v>
      </c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2:52">
      <c r="B209" s="5" t="s">
        <v>261</v>
      </c>
      <c r="C209" s="5" t="b">
        <f t="shared" si="6"/>
        <v>1</v>
      </c>
      <c r="D209" s="5" t="s">
        <v>261</v>
      </c>
      <c r="E209" s="41">
        <v>3400000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41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3570000</v>
      </c>
      <c r="V209" s="28">
        <v>3570000</v>
      </c>
      <c r="W209" s="28">
        <v>3570000</v>
      </c>
      <c r="X209" s="28">
        <v>3570000</v>
      </c>
      <c r="Y209" s="28">
        <v>3570000</v>
      </c>
      <c r="Z209" s="28">
        <v>3570000</v>
      </c>
      <c r="AA209" s="28">
        <v>3570000</v>
      </c>
      <c r="AB209" s="28">
        <v>3570000</v>
      </c>
      <c r="AC209" s="28">
        <v>3570000</v>
      </c>
      <c r="AD209" s="28">
        <v>3570000</v>
      </c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2:52">
      <c r="B210" s="5" t="s">
        <v>261</v>
      </c>
      <c r="C210" s="5" t="b">
        <f t="shared" si="6"/>
        <v>1</v>
      </c>
      <c r="D210" s="5" t="s">
        <v>261</v>
      </c>
      <c r="E210" s="41">
        <v>3400000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41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3570000</v>
      </c>
      <c r="V210" s="28">
        <v>3570000</v>
      </c>
      <c r="W210" s="28">
        <v>3570000</v>
      </c>
      <c r="X210" s="28">
        <v>3570000</v>
      </c>
      <c r="Y210" s="28">
        <v>3570000</v>
      </c>
      <c r="Z210" s="28">
        <v>3570000</v>
      </c>
      <c r="AA210" s="28">
        <v>3570000</v>
      </c>
      <c r="AB210" s="28">
        <v>3570000</v>
      </c>
      <c r="AC210" s="28">
        <v>3570000</v>
      </c>
      <c r="AD210" s="28">
        <v>3570000</v>
      </c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2:52">
      <c r="B211" s="5" t="s">
        <v>261</v>
      </c>
      <c r="C211" s="5" t="b">
        <f t="shared" si="6"/>
        <v>1</v>
      </c>
      <c r="D211" s="5" t="s">
        <v>261</v>
      </c>
      <c r="E211" s="41">
        <v>3400000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41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3570000</v>
      </c>
      <c r="V211" s="28">
        <v>3570000</v>
      </c>
      <c r="W211" s="28">
        <v>3570000</v>
      </c>
      <c r="X211" s="28">
        <v>3570000</v>
      </c>
      <c r="Y211" s="28">
        <v>3570000</v>
      </c>
      <c r="Z211" s="28">
        <v>3570000</v>
      </c>
      <c r="AA211" s="28">
        <v>3570000</v>
      </c>
      <c r="AB211" s="28">
        <v>3570000</v>
      </c>
      <c r="AC211" s="28">
        <v>3570000</v>
      </c>
      <c r="AD211" s="28">
        <v>3570000</v>
      </c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2:52">
      <c r="B212" s="5" t="s">
        <v>267</v>
      </c>
      <c r="C212" s="5" t="b">
        <f t="shared" si="6"/>
        <v>1</v>
      </c>
      <c r="D212" s="5" t="s">
        <v>267</v>
      </c>
      <c r="E212" s="41">
        <v>5673000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41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 t="s">
        <v>323</v>
      </c>
      <c r="Y212" s="28" t="s">
        <v>323</v>
      </c>
      <c r="Z212" s="28" t="s">
        <v>323</v>
      </c>
      <c r="AA212" s="28" t="s">
        <v>323</v>
      </c>
      <c r="AB212" s="28" t="s">
        <v>323</v>
      </c>
      <c r="AC212" s="28" t="s">
        <v>323</v>
      </c>
      <c r="AD212" s="28" t="s">
        <v>323</v>
      </c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2:52">
      <c r="B213" s="5" t="s">
        <v>147</v>
      </c>
      <c r="C213" s="5" t="b">
        <f t="shared" si="6"/>
        <v>1</v>
      </c>
      <c r="D213" s="5" t="s">
        <v>147</v>
      </c>
      <c r="E213" s="41">
        <v>3346000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41">
        <v>0</v>
      </c>
      <c r="Q213" s="28">
        <v>0</v>
      </c>
      <c r="R213" s="28">
        <v>0</v>
      </c>
      <c r="S213" s="28">
        <v>3513000</v>
      </c>
      <c r="T213" s="28">
        <v>3513000</v>
      </c>
      <c r="U213" s="28">
        <v>3513000</v>
      </c>
      <c r="V213" s="28">
        <v>3513000</v>
      </c>
      <c r="W213" s="28">
        <v>3513000</v>
      </c>
      <c r="X213" s="28">
        <v>3513000</v>
      </c>
      <c r="Y213" s="28">
        <v>3513000</v>
      </c>
      <c r="Z213" s="28">
        <v>3513000</v>
      </c>
      <c r="AA213" s="28">
        <v>3513000</v>
      </c>
      <c r="AB213" s="28">
        <v>3513000</v>
      </c>
      <c r="AC213" s="28">
        <v>3513000</v>
      </c>
      <c r="AD213" s="28">
        <v>3513000</v>
      </c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2:52">
      <c r="B214" s="5" t="s">
        <v>148</v>
      </c>
      <c r="C214" s="5" t="b">
        <f t="shared" si="6"/>
        <v>1</v>
      </c>
      <c r="D214" s="5" t="s">
        <v>148</v>
      </c>
      <c r="E214" s="41">
        <v>2651000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41">
        <v>0</v>
      </c>
      <c r="Q214" s="28">
        <v>0</v>
      </c>
      <c r="R214" s="28">
        <v>0</v>
      </c>
      <c r="S214" s="28">
        <v>2784000</v>
      </c>
      <c r="T214" s="28">
        <v>2784000</v>
      </c>
      <c r="U214" s="28">
        <v>2784000</v>
      </c>
      <c r="V214" s="28">
        <v>2784000</v>
      </c>
      <c r="W214" s="28">
        <v>2784000</v>
      </c>
      <c r="X214" s="28">
        <v>2784000</v>
      </c>
      <c r="Y214" s="28">
        <v>2784000</v>
      </c>
      <c r="Z214" s="28">
        <v>2784000</v>
      </c>
      <c r="AA214" s="28">
        <v>2784000</v>
      </c>
      <c r="AB214" s="28">
        <v>2784000</v>
      </c>
      <c r="AC214" s="28">
        <v>2784000</v>
      </c>
      <c r="AD214" s="28">
        <v>2784000</v>
      </c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2:52">
      <c r="B215" s="5" t="s">
        <v>268</v>
      </c>
      <c r="C215" s="5" t="b">
        <f t="shared" si="6"/>
        <v>1</v>
      </c>
      <c r="D215" s="5" t="s">
        <v>268</v>
      </c>
      <c r="E215" s="41">
        <v>890000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41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 t="s">
        <v>323</v>
      </c>
      <c r="Y215" s="28" t="s">
        <v>323</v>
      </c>
      <c r="Z215" s="28" t="s">
        <v>323</v>
      </c>
      <c r="AA215" s="28" t="s">
        <v>323</v>
      </c>
      <c r="AB215" s="28" t="s">
        <v>323</v>
      </c>
      <c r="AC215" s="28" t="s">
        <v>323</v>
      </c>
      <c r="AD215" s="28" t="s">
        <v>323</v>
      </c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2:52">
      <c r="B216" s="5" t="s">
        <v>269</v>
      </c>
      <c r="C216" s="5" t="b">
        <f t="shared" si="6"/>
        <v>1</v>
      </c>
      <c r="D216" s="5" t="s">
        <v>269</v>
      </c>
      <c r="E216" s="41">
        <v>890000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41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 t="s">
        <v>323</v>
      </c>
      <c r="Y216" s="28" t="s">
        <v>323</v>
      </c>
      <c r="Z216" s="28" t="s">
        <v>323</v>
      </c>
      <c r="AA216" s="28" t="s">
        <v>323</v>
      </c>
      <c r="AB216" s="28" t="s">
        <v>323</v>
      </c>
      <c r="AC216" s="28" t="s">
        <v>323</v>
      </c>
      <c r="AD216" s="28" t="s">
        <v>323</v>
      </c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2:52">
      <c r="B217" s="5" t="s">
        <v>270</v>
      </c>
      <c r="C217" s="5" t="b">
        <f t="shared" si="6"/>
        <v>1</v>
      </c>
      <c r="D217" s="5" t="s">
        <v>270</v>
      </c>
      <c r="E217" s="41">
        <v>890000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41">
        <v>0</v>
      </c>
      <c r="Q217" s="28">
        <v>0</v>
      </c>
      <c r="R217" s="28">
        <v>0</v>
      </c>
      <c r="S217" s="28">
        <v>950000</v>
      </c>
      <c r="T217" s="28">
        <v>950000</v>
      </c>
      <c r="U217" s="28">
        <v>950000</v>
      </c>
      <c r="V217" s="28">
        <v>950000</v>
      </c>
      <c r="W217" s="28">
        <v>950000</v>
      </c>
      <c r="X217" s="28">
        <v>950000</v>
      </c>
      <c r="Y217" s="28">
        <v>950000</v>
      </c>
      <c r="Z217" s="28">
        <v>950000</v>
      </c>
      <c r="AA217" s="28">
        <v>950000</v>
      </c>
      <c r="AB217" s="28">
        <v>950000</v>
      </c>
      <c r="AC217" s="28">
        <v>950000</v>
      </c>
      <c r="AD217" s="28">
        <v>950000</v>
      </c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2:52">
      <c r="B218" s="5" t="s">
        <v>270</v>
      </c>
      <c r="C218" s="5" t="b">
        <f t="shared" si="6"/>
        <v>1</v>
      </c>
      <c r="D218" s="5" t="s">
        <v>270</v>
      </c>
      <c r="E218" s="41">
        <v>890000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41">
        <v>0</v>
      </c>
      <c r="Q218" s="28">
        <v>0</v>
      </c>
      <c r="R218" s="28">
        <v>0</v>
      </c>
      <c r="S218" s="28">
        <v>950000</v>
      </c>
      <c r="T218" s="28">
        <v>950000</v>
      </c>
      <c r="U218" s="28">
        <v>950000</v>
      </c>
      <c r="V218" s="28">
        <v>950000</v>
      </c>
      <c r="W218" s="28">
        <v>950000</v>
      </c>
      <c r="X218" s="28">
        <v>950000</v>
      </c>
      <c r="Y218" s="28">
        <v>950000</v>
      </c>
      <c r="Z218" s="28">
        <v>950000</v>
      </c>
      <c r="AA218" s="28">
        <v>950000</v>
      </c>
      <c r="AB218" s="28">
        <v>950000</v>
      </c>
      <c r="AC218" s="28">
        <v>950000</v>
      </c>
      <c r="AD218" s="28">
        <v>950000</v>
      </c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2:52">
      <c r="B219" s="5" t="s">
        <v>270</v>
      </c>
      <c r="C219" s="5" t="b">
        <f t="shared" si="6"/>
        <v>1</v>
      </c>
      <c r="D219" s="5" t="s">
        <v>270</v>
      </c>
      <c r="E219" s="41">
        <v>890000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41">
        <v>0</v>
      </c>
      <c r="Q219" s="28">
        <v>0</v>
      </c>
      <c r="R219" s="28">
        <v>0</v>
      </c>
      <c r="S219" s="28">
        <v>950000</v>
      </c>
      <c r="T219" s="28">
        <v>950000</v>
      </c>
      <c r="U219" s="28">
        <v>950000</v>
      </c>
      <c r="V219" s="28">
        <v>950000</v>
      </c>
      <c r="W219" s="28">
        <v>950000</v>
      </c>
      <c r="X219" s="28">
        <v>950000</v>
      </c>
      <c r="Y219" s="28">
        <v>950000</v>
      </c>
      <c r="Z219" s="28">
        <v>950000</v>
      </c>
      <c r="AA219" s="28">
        <v>950000</v>
      </c>
      <c r="AB219" s="28">
        <v>950000</v>
      </c>
      <c r="AC219" s="28">
        <v>950000</v>
      </c>
      <c r="AD219" s="28">
        <v>950000</v>
      </c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2:52">
      <c r="B220" s="5" t="s">
        <v>270</v>
      </c>
      <c r="C220" s="5" t="b">
        <f t="shared" si="6"/>
        <v>1</v>
      </c>
      <c r="D220" s="5" t="s">
        <v>270</v>
      </c>
      <c r="E220" s="41">
        <v>890000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41">
        <v>0</v>
      </c>
      <c r="Q220" s="28">
        <v>0</v>
      </c>
      <c r="R220" s="28">
        <v>0</v>
      </c>
      <c r="S220" s="28">
        <v>950000</v>
      </c>
      <c r="T220" s="28">
        <v>950000</v>
      </c>
      <c r="U220" s="28">
        <v>950000</v>
      </c>
      <c r="V220" s="28">
        <v>950000</v>
      </c>
      <c r="W220" s="28">
        <v>950000</v>
      </c>
      <c r="X220" s="28">
        <v>950000</v>
      </c>
      <c r="Y220" s="28">
        <v>950000</v>
      </c>
      <c r="Z220" s="28">
        <v>950000</v>
      </c>
      <c r="AA220" s="28">
        <v>950000</v>
      </c>
      <c r="AB220" s="28">
        <v>950000</v>
      </c>
      <c r="AC220" s="28">
        <v>950000</v>
      </c>
      <c r="AD220" s="28">
        <v>950000</v>
      </c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2:52">
      <c r="B221" s="5" t="s">
        <v>149</v>
      </c>
      <c r="C221" s="5" t="b">
        <f t="shared" si="6"/>
        <v>1</v>
      </c>
      <c r="D221" s="5" t="s">
        <v>149</v>
      </c>
      <c r="E221" s="41">
        <v>4430000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41">
        <v>4430000</v>
      </c>
      <c r="Q221" s="28">
        <v>4430000</v>
      </c>
      <c r="R221" s="28">
        <v>4430000</v>
      </c>
      <c r="S221" s="28">
        <v>4652000</v>
      </c>
      <c r="T221" s="28">
        <v>4652000</v>
      </c>
      <c r="U221" s="28">
        <v>4652000</v>
      </c>
      <c r="V221" s="28">
        <v>4652000</v>
      </c>
      <c r="W221" s="28">
        <v>4652000</v>
      </c>
      <c r="X221" s="28">
        <v>4652000</v>
      </c>
      <c r="Y221" s="28">
        <v>4652000</v>
      </c>
      <c r="Z221" s="28">
        <v>4652000</v>
      </c>
      <c r="AA221" s="28">
        <v>4652000</v>
      </c>
      <c r="AB221" s="28">
        <v>4652000</v>
      </c>
      <c r="AC221" s="28">
        <v>4652000</v>
      </c>
      <c r="AD221" s="28">
        <v>4652000</v>
      </c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2:52">
      <c r="B222" s="5" t="s">
        <v>271</v>
      </c>
      <c r="C222" s="5" t="b">
        <f t="shared" si="6"/>
        <v>1</v>
      </c>
      <c r="D222" s="5" t="s">
        <v>271</v>
      </c>
      <c r="E222" s="41">
        <v>890000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41">
        <v>0</v>
      </c>
      <c r="Q222" s="28">
        <v>0</v>
      </c>
      <c r="R222" s="28">
        <v>0</v>
      </c>
      <c r="S222" s="28">
        <v>950000</v>
      </c>
      <c r="T222" s="28">
        <v>950000</v>
      </c>
      <c r="U222" s="28">
        <v>950000</v>
      </c>
      <c r="V222" s="28">
        <v>950000</v>
      </c>
      <c r="W222" s="28">
        <v>950000</v>
      </c>
      <c r="X222" s="28">
        <v>950000</v>
      </c>
      <c r="Y222" s="28">
        <v>950000</v>
      </c>
      <c r="Z222" s="28">
        <v>950000</v>
      </c>
      <c r="AA222" s="28">
        <v>950000</v>
      </c>
      <c r="AB222" s="28">
        <v>950000</v>
      </c>
      <c r="AC222" s="28">
        <v>950000</v>
      </c>
      <c r="AD222" s="28">
        <v>950000</v>
      </c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2:52">
      <c r="B223" s="5" t="s">
        <v>271</v>
      </c>
      <c r="C223" s="5" t="b">
        <f t="shared" si="6"/>
        <v>1</v>
      </c>
      <c r="D223" s="5" t="s">
        <v>271</v>
      </c>
      <c r="E223" s="41">
        <v>890000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41">
        <v>0</v>
      </c>
      <c r="Q223" s="28">
        <v>0</v>
      </c>
      <c r="R223" s="28">
        <v>0</v>
      </c>
      <c r="S223" s="28">
        <v>950000</v>
      </c>
      <c r="T223" s="28">
        <v>950000</v>
      </c>
      <c r="U223" s="28">
        <v>950000</v>
      </c>
      <c r="V223" s="28">
        <v>950000</v>
      </c>
      <c r="W223" s="28">
        <v>950000</v>
      </c>
      <c r="X223" s="28">
        <v>950000</v>
      </c>
      <c r="Y223" s="28">
        <v>950000</v>
      </c>
      <c r="Z223" s="28">
        <v>950000</v>
      </c>
      <c r="AA223" s="28">
        <v>950000</v>
      </c>
      <c r="AB223" s="28">
        <v>950000</v>
      </c>
      <c r="AC223" s="28">
        <v>950000</v>
      </c>
      <c r="AD223" s="28">
        <v>950000</v>
      </c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2:52">
      <c r="B224" s="5" t="s">
        <v>271</v>
      </c>
      <c r="C224" s="5" t="b">
        <f t="shared" si="6"/>
        <v>1</v>
      </c>
      <c r="D224" s="5" t="s">
        <v>271</v>
      </c>
      <c r="E224" s="41">
        <v>890000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41">
        <v>0</v>
      </c>
      <c r="Q224" s="28">
        <v>0</v>
      </c>
      <c r="R224" s="28">
        <v>0</v>
      </c>
      <c r="S224" s="28">
        <v>950000</v>
      </c>
      <c r="T224" s="28">
        <v>950000</v>
      </c>
      <c r="U224" s="28">
        <v>950000</v>
      </c>
      <c r="V224" s="28">
        <v>950000</v>
      </c>
      <c r="W224" s="28">
        <v>950000</v>
      </c>
      <c r="X224" s="28">
        <v>950000</v>
      </c>
      <c r="Y224" s="28">
        <v>950000</v>
      </c>
      <c r="Z224" s="28">
        <v>950000</v>
      </c>
      <c r="AA224" s="28">
        <v>950000</v>
      </c>
      <c r="AB224" s="28">
        <v>950000</v>
      </c>
      <c r="AC224" s="28">
        <v>950000</v>
      </c>
      <c r="AD224" s="28">
        <v>950000</v>
      </c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2:52">
      <c r="B225" s="5" t="s">
        <v>271</v>
      </c>
      <c r="C225" s="5" t="b">
        <f t="shared" si="6"/>
        <v>1</v>
      </c>
      <c r="D225" s="5" t="s">
        <v>271</v>
      </c>
      <c r="E225" s="41">
        <v>890000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41">
        <v>0</v>
      </c>
      <c r="Q225" s="28">
        <v>0</v>
      </c>
      <c r="R225" s="28">
        <v>0</v>
      </c>
      <c r="S225" s="28">
        <v>950000</v>
      </c>
      <c r="T225" s="28">
        <v>950000</v>
      </c>
      <c r="U225" s="28">
        <v>950000</v>
      </c>
      <c r="V225" s="28">
        <v>950000</v>
      </c>
      <c r="W225" s="28">
        <v>950000</v>
      </c>
      <c r="X225" s="28">
        <v>950000</v>
      </c>
      <c r="Y225" s="28">
        <v>950000</v>
      </c>
      <c r="Z225" s="28">
        <v>950000</v>
      </c>
      <c r="AA225" s="28">
        <v>950000</v>
      </c>
      <c r="AB225" s="28">
        <v>950000</v>
      </c>
      <c r="AC225" s="28">
        <v>950000</v>
      </c>
      <c r="AD225" s="28">
        <v>950000</v>
      </c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2:52">
      <c r="B226" s="5" t="s">
        <v>272</v>
      </c>
      <c r="C226" s="5" t="b">
        <f t="shared" si="6"/>
        <v>1</v>
      </c>
      <c r="D226" s="5" t="s">
        <v>272</v>
      </c>
      <c r="E226" s="41">
        <v>1135000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41">
        <v>0</v>
      </c>
      <c r="Q226" s="28">
        <v>1135000</v>
      </c>
      <c r="R226" s="28">
        <v>1135000</v>
      </c>
      <c r="S226" s="28">
        <v>1192000</v>
      </c>
      <c r="T226" s="28">
        <v>1192000</v>
      </c>
      <c r="U226" s="28">
        <v>1192000</v>
      </c>
      <c r="V226" s="28">
        <v>1192000</v>
      </c>
      <c r="W226" s="28">
        <v>1192000</v>
      </c>
      <c r="X226" s="28">
        <v>1192000</v>
      </c>
      <c r="Y226" s="28">
        <v>1192000</v>
      </c>
      <c r="Z226" s="28">
        <v>1192000</v>
      </c>
      <c r="AA226" s="28">
        <v>1192000</v>
      </c>
      <c r="AB226" s="28">
        <v>1192000</v>
      </c>
      <c r="AC226" s="28">
        <v>1192000</v>
      </c>
      <c r="AD226" s="28">
        <v>1192000</v>
      </c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2:52">
      <c r="B227" s="5" t="s">
        <v>272</v>
      </c>
      <c r="C227" s="5" t="b">
        <f t="shared" si="6"/>
        <v>1</v>
      </c>
      <c r="D227" s="5" t="s">
        <v>272</v>
      </c>
      <c r="E227" s="41">
        <v>1135000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41">
        <v>0</v>
      </c>
      <c r="Q227" s="28">
        <v>1135000</v>
      </c>
      <c r="R227" s="28">
        <v>1135000</v>
      </c>
      <c r="S227" s="28">
        <v>1192000</v>
      </c>
      <c r="T227" s="28">
        <v>1192000</v>
      </c>
      <c r="U227" s="28">
        <v>1192000</v>
      </c>
      <c r="V227" s="28">
        <v>1192000</v>
      </c>
      <c r="W227" s="28">
        <v>1192000</v>
      </c>
      <c r="X227" s="28">
        <v>1192000</v>
      </c>
      <c r="Y227" s="28">
        <v>1192000</v>
      </c>
      <c r="Z227" s="28">
        <v>1192000</v>
      </c>
      <c r="AA227" s="28">
        <v>1192000</v>
      </c>
      <c r="AB227" s="28">
        <v>1192000</v>
      </c>
      <c r="AC227" s="28">
        <v>1192000</v>
      </c>
      <c r="AD227" s="28">
        <v>1192000</v>
      </c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2:52">
      <c r="B228" s="5" t="s">
        <v>272</v>
      </c>
      <c r="C228" s="5" t="b">
        <f t="shared" si="6"/>
        <v>1</v>
      </c>
      <c r="D228" s="5" t="s">
        <v>272</v>
      </c>
      <c r="E228" s="41">
        <v>1135000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41">
        <v>0</v>
      </c>
      <c r="Q228" s="28">
        <v>0</v>
      </c>
      <c r="R228" s="28">
        <v>0</v>
      </c>
      <c r="S228" s="28">
        <v>1192000</v>
      </c>
      <c r="T228" s="28">
        <v>1192000</v>
      </c>
      <c r="U228" s="28">
        <v>1192000</v>
      </c>
      <c r="V228" s="28">
        <v>1192000</v>
      </c>
      <c r="W228" s="28">
        <v>1192000</v>
      </c>
      <c r="X228" s="28">
        <v>1192000</v>
      </c>
      <c r="Y228" s="28">
        <v>1192000</v>
      </c>
      <c r="Z228" s="28">
        <v>1192000</v>
      </c>
      <c r="AA228" s="28">
        <v>1192000</v>
      </c>
      <c r="AB228" s="28">
        <v>1192000</v>
      </c>
      <c r="AC228" s="28">
        <v>1192000</v>
      </c>
      <c r="AD228" s="28">
        <v>1192000</v>
      </c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2:52">
      <c r="B229" s="5" t="s">
        <v>272</v>
      </c>
      <c r="C229" s="5" t="b">
        <f t="shared" ref="C229:C292" si="7">B229=D229</f>
        <v>1</v>
      </c>
      <c r="D229" s="5" t="s">
        <v>272</v>
      </c>
      <c r="E229" s="41">
        <v>1135000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41">
        <v>0</v>
      </c>
      <c r="Q229" s="28">
        <v>0</v>
      </c>
      <c r="R229" s="28">
        <v>0</v>
      </c>
      <c r="S229" s="28">
        <v>1192000</v>
      </c>
      <c r="T229" s="28">
        <v>1192000</v>
      </c>
      <c r="U229" s="28">
        <v>1192000</v>
      </c>
      <c r="V229" s="28">
        <v>1192000</v>
      </c>
      <c r="W229" s="28">
        <v>1192000</v>
      </c>
      <c r="X229" s="28">
        <v>1192000</v>
      </c>
      <c r="Y229" s="28">
        <v>1192000</v>
      </c>
      <c r="Z229" s="28">
        <v>1192000</v>
      </c>
      <c r="AA229" s="28">
        <v>1192000</v>
      </c>
      <c r="AB229" s="28">
        <v>1192000</v>
      </c>
      <c r="AC229" s="28">
        <v>1192000</v>
      </c>
      <c r="AD229" s="28">
        <v>1192000</v>
      </c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2:52">
      <c r="B230" s="5" t="s">
        <v>272</v>
      </c>
      <c r="C230" s="5" t="b">
        <f t="shared" si="7"/>
        <v>1</v>
      </c>
      <c r="D230" s="5" t="s">
        <v>272</v>
      </c>
      <c r="E230" s="41">
        <v>1135000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41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1192000</v>
      </c>
      <c r="V230" s="28">
        <v>1192000</v>
      </c>
      <c r="W230" s="28">
        <v>1192000</v>
      </c>
      <c r="X230" s="28">
        <v>1192000</v>
      </c>
      <c r="Y230" s="28">
        <v>1192000</v>
      </c>
      <c r="Z230" s="28">
        <v>1192000</v>
      </c>
      <c r="AA230" s="28">
        <v>1192000</v>
      </c>
      <c r="AB230" s="28">
        <v>1192000</v>
      </c>
      <c r="AC230" s="28">
        <v>1192000</v>
      </c>
      <c r="AD230" s="28">
        <v>1192000</v>
      </c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2:52">
      <c r="B231" s="5" t="s">
        <v>272</v>
      </c>
      <c r="C231" s="5" t="b">
        <f t="shared" si="7"/>
        <v>1</v>
      </c>
      <c r="D231" s="5" t="s">
        <v>272</v>
      </c>
      <c r="E231" s="41">
        <v>1135000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41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1192000</v>
      </c>
      <c r="V231" s="28">
        <v>1192000</v>
      </c>
      <c r="W231" s="28">
        <v>1192000</v>
      </c>
      <c r="X231" s="28">
        <v>1192000</v>
      </c>
      <c r="Y231" s="28">
        <v>1192000</v>
      </c>
      <c r="Z231" s="28">
        <v>1192000</v>
      </c>
      <c r="AA231" s="28">
        <v>1192000</v>
      </c>
      <c r="AB231" s="28">
        <v>1192000</v>
      </c>
      <c r="AC231" s="28">
        <v>1192000</v>
      </c>
      <c r="AD231" s="28">
        <v>1192000</v>
      </c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2:52">
      <c r="B232" s="5" t="s">
        <v>272</v>
      </c>
      <c r="C232" s="5" t="b">
        <f t="shared" si="7"/>
        <v>1</v>
      </c>
      <c r="D232" s="5" t="s">
        <v>272</v>
      </c>
      <c r="E232" s="41">
        <v>1135000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41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1192000</v>
      </c>
      <c r="V232" s="28">
        <v>1192000</v>
      </c>
      <c r="W232" s="28">
        <v>1192000</v>
      </c>
      <c r="X232" s="28">
        <v>1192000</v>
      </c>
      <c r="Y232" s="28">
        <v>1192000</v>
      </c>
      <c r="Z232" s="28">
        <v>1192000</v>
      </c>
      <c r="AA232" s="28">
        <v>1192000</v>
      </c>
      <c r="AB232" s="28">
        <v>1192000</v>
      </c>
      <c r="AC232" s="28">
        <v>1192000</v>
      </c>
      <c r="AD232" s="28">
        <v>1192000</v>
      </c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2:52">
      <c r="B233" s="5" t="s">
        <v>272</v>
      </c>
      <c r="C233" s="5" t="b">
        <f t="shared" si="7"/>
        <v>1</v>
      </c>
      <c r="D233" s="5" t="s">
        <v>272</v>
      </c>
      <c r="E233" s="41">
        <v>1135000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41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1192000</v>
      </c>
      <c r="V233" s="28">
        <v>1192000</v>
      </c>
      <c r="W233" s="28">
        <v>1192000</v>
      </c>
      <c r="X233" s="28">
        <v>1192000</v>
      </c>
      <c r="Y233" s="28">
        <v>1192000</v>
      </c>
      <c r="Z233" s="28">
        <v>1192000</v>
      </c>
      <c r="AA233" s="28">
        <v>1192000</v>
      </c>
      <c r="AB233" s="28">
        <v>1192000</v>
      </c>
      <c r="AC233" s="28">
        <v>1192000</v>
      </c>
      <c r="AD233" s="28">
        <v>1192000</v>
      </c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2:52">
      <c r="B234" s="5" t="s">
        <v>150</v>
      </c>
      <c r="C234" s="5" t="b">
        <f t="shared" si="7"/>
        <v>1</v>
      </c>
      <c r="D234" s="5" t="s">
        <v>150</v>
      </c>
      <c r="E234" s="41">
        <v>1135000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41">
        <v>0</v>
      </c>
      <c r="Q234" s="28">
        <v>0</v>
      </c>
      <c r="R234" s="28">
        <v>0</v>
      </c>
      <c r="S234" s="28">
        <v>1192000</v>
      </c>
      <c r="T234" s="28">
        <v>1192000</v>
      </c>
      <c r="U234" s="28">
        <v>1192000</v>
      </c>
      <c r="V234" s="28">
        <v>1192000</v>
      </c>
      <c r="W234" s="28">
        <v>1192000</v>
      </c>
      <c r="X234" s="28">
        <v>1192000</v>
      </c>
      <c r="Y234" s="28">
        <v>1192000</v>
      </c>
      <c r="Z234" s="28">
        <v>1192000</v>
      </c>
      <c r="AA234" s="28">
        <v>1192000</v>
      </c>
      <c r="AB234" s="28">
        <v>1192000</v>
      </c>
      <c r="AC234" s="28">
        <v>1192000</v>
      </c>
      <c r="AD234" s="28">
        <v>1192000</v>
      </c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2:52">
      <c r="B235" s="5" t="s">
        <v>150</v>
      </c>
      <c r="C235" s="5" t="b">
        <f t="shared" si="7"/>
        <v>1</v>
      </c>
      <c r="D235" s="5" t="s">
        <v>150</v>
      </c>
      <c r="E235" s="41">
        <v>1135000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41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1192000</v>
      </c>
      <c r="V235" s="28">
        <v>1192000</v>
      </c>
      <c r="W235" s="28">
        <v>1192000</v>
      </c>
      <c r="X235" s="28">
        <v>1192000</v>
      </c>
      <c r="Y235" s="28">
        <v>1192000</v>
      </c>
      <c r="Z235" s="28">
        <v>1192000</v>
      </c>
      <c r="AA235" s="28">
        <v>1192000</v>
      </c>
      <c r="AB235" s="28">
        <v>1192000</v>
      </c>
      <c r="AC235" s="28">
        <v>1192000</v>
      </c>
      <c r="AD235" s="28">
        <v>1192000</v>
      </c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2:52">
      <c r="B236" s="5" t="s">
        <v>150</v>
      </c>
      <c r="C236" s="5" t="b">
        <f t="shared" si="7"/>
        <v>1</v>
      </c>
      <c r="D236" s="5" t="s">
        <v>150</v>
      </c>
      <c r="E236" s="41">
        <v>1135000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41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1192000</v>
      </c>
      <c r="V236" s="28">
        <v>1192000</v>
      </c>
      <c r="W236" s="28">
        <v>1192000</v>
      </c>
      <c r="X236" s="28">
        <v>1192000</v>
      </c>
      <c r="Y236" s="28">
        <v>1192000</v>
      </c>
      <c r="Z236" s="28">
        <v>1192000</v>
      </c>
      <c r="AA236" s="28">
        <v>1192000</v>
      </c>
      <c r="AB236" s="28">
        <v>1192000</v>
      </c>
      <c r="AC236" s="28">
        <v>1192000</v>
      </c>
      <c r="AD236" s="28">
        <v>1192000</v>
      </c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2:52">
      <c r="B237" s="5" t="s">
        <v>151</v>
      </c>
      <c r="C237" s="5" t="b">
        <f t="shared" si="7"/>
        <v>1</v>
      </c>
      <c r="D237" s="5" t="s">
        <v>151</v>
      </c>
      <c r="E237" s="41">
        <v>4905000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41">
        <v>0</v>
      </c>
      <c r="Q237" s="28">
        <v>0</v>
      </c>
      <c r="R237" s="28">
        <v>0</v>
      </c>
      <c r="S237" s="28">
        <v>5150000</v>
      </c>
      <c r="T237" s="28">
        <v>5150000</v>
      </c>
      <c r="U237" s="28">
        <v>5150000</v>
      </c>
      <c r="V237" s="28">
        <v>5150000</v>
      </c>
      <c r="W237" s="28">
        <v>5150000</v>
      </c>
      <c r="X237" s="28">
        <v>5150000</v>
      </c>
      <c r="Y237" s="28">
        <v>5150000</v>
      </c>
      <c r="Z237" s="28">
        <v>5150000</v>
      </c>
      <c r="AA237" s="28">
        <v>5150000</v>
      </c>
      <c r="AB237" s="28">
        <v>5150000</v>
      </c>
      <c r="AC237" s="28">
        <v>5150000</v>
      </c>
      <c r="AD237" s="28">
        <v>5150000</v>
      </c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2:52">
      <c r="B238" s="5" t="s">
        <v>152</v>
      </c>
      <c r="C238" s="5" t="b">
        <f t="shared" si="7"/>
        <v>1</v>
      </c>
      <c r="D238" s="5" t="s">
        <v>152</v>
      </c>
      <c r="E238" s="41">
        <v>4233000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41">
        <v>0</v>
      </c>
      <c r="Q238" s="28">
        <v>0</v>
      </c>
      <c r="R238" s="28">
        <v>0</v>
      </c>
      <c r="S238" s="28">
        <v>4445000</v>
      </c>
      <c r="T238" s="28">
        <v>4445000</v>
      </c>
      <c r="U238" s="28">
        <v>4445000</v>
      </c>
      <c r="V238" s="28">
        <v>4445000</v>
      </c>
      <c r="W238" s="28">
        <v>4445000</v>
      </c>
      <c r="X238" s="28">
        <v>4445000</v>
      </c>
      <c r="Y238" s="28">
        <v>4445000</v>
      </c>
      <c r="Z238" s="28">
        <v>4445000</v>
      </c>
      <c r="AA238" s="28">
        <v>4445000</v>
      </c>
      <c r="AB238" s="28">
        <v>4445000</v>
      </c>
      <c r="AC238" s="28">
        <v>4445000</v>
      </c>
      <c r="AD238" s="28">
        <v>4445000</v>
      </c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2:52">
      <c r="B239" s="5" t="s">
        <v>152</v>
      </c>
      <c r="C239" s="5" t="b">
        <f t="shared" si="7"/>
        <v>1</v>
      </c>
      <c r="D239" s="5" t="s">
        <v>152</v>
      </c>
      <c r="E239" s="41">
        <v>4233000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41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4445000</v>
      </c>
      <c r="V239" s="28">
        <v>4445000</v>
      </c>
      <c r="W239" s="28">
        <v>4445000</v>
      </c>
      <c r="X239" s="28">
        <v>4445000</v>
      </c>
      <c r="Y239" s="28">
        <v>4445000</v>
      </c>
      <c r="Z239" s="28">
        <v>4445000</v>
      </c>
      <c r="AA239" s="28">
        <v>4445000</v>
      </c>
      <c r="AB239" s="28">
        <v>4445000</v>
      </c>
      <c r="AC239" s="28">
        <v>4445000</v>
      </c>
      <c r="AD239" s="28">
        <v>4445000</v>
      </c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2:52">
      <c r="B240" s="5" t="s">
        <v>153</v>
      </c>
      <c r="C240" s="5" t="b">
        <f t="shared" si="7"/>
        <v>1</v>
      </c>
      <c r="D240" s="5" t="s">
        <v>153</v>
      </c>
      <c r="E240" s="41">
        <v>3876000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41">
        <v>0</v>
      </c>
      <c r="Q240" s="28">
        <v>0</v>
      </c>
      <c r="R240" s="28">
        <v>0</v>
      </c>
      <c r="S240" s="28">
        <v>4032000</v>
      </c>
      <c r="T240" s="28">
        <v>4032000</v>
      </c>
      <c r="U240" s="28">
        <v>4032000</v>
      </c>
      <c r="V240" s="28">
        <v>4032000</v>
      </c>
      <c r="W240" s="28">
        <v>4032000</v>
      </c>
      <c r="X240" s="28">
        <v>4032000</v>
      </c>
      <c r="Y240" s="28">
        <v>4032000</v>
      </c>
      <c r="Z240" s="28">
        <v>4032000</v>
      </c>
      <c r="AA240" s="28">
        <v>4032000</v>
      </c>
      <c r="AB240" s="28">
        <v>4032000</v>
      </c>
      <c r="AC240" s="28">
        <v>4032000</v>
      </c>
      <c r="AD240" s="28">
        <v>4032000</v>
      </c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2:52">
      <c r="B241" s="5" t="s">
        <v>154</v>
      </c>
      <c r="C241" s="5" t="b">
        <f t="shared" si="7"/>
        <v>1</v>
      </c>
      <c r="D241" s="5" t="s">
        <v>154</v>
      </c>
      <c r="E241" s="41">
        <v>3840000</v>
      </c>
      <c r="G241" s="28">
        <v>0</v>
      </c>
      <c r="H241" s="28">
        <v>0</v>
      </c>
      <c r="I241" s="28">
        <v>0</v>
      </c>
      <c r="J241" s="28">
        <v>3840000</v>
      </c>
      <c r="K241" s="28">
        <v>3840000</v>
      </c>
      <c r="L241" s="28">
        <v>3840000</v>
      </c>
      <c r="M241" s="28">
        <v>3840000</v>
      </c>
      <c r="N241" s="28">
        <v>3840000</v>
      </c>
      <c r="O241" s="28">
        <v>3840000</v>
      </c>
      <c r="P241" s="41">
        <v>3840000</v>
      </c>
      <c r="Q241" s="28">
        <v>3840000</v>
      </c>
      <c r="R241" s="28">
        <v>3840000</v>
      </c>
      <c r="S241" s="28">
        <v>4032000</v>
      </c>
      <c r="T241" s="28">
        <v>4032000</v>
      </c>
      <c r="U241" s="28">
        <v>4032000</v>
      </c>
      <c r="V241" s="28">
        <v>4032000</v>
      </c>
      <c r="W241" s="28">
        <v>4032000</v>
      </c>
      <c r="X241" s="28">
        <v>4032000</v>
      </c>
      <c r="Y241" s="28">
        <v>4032000</v>
      </c>
      <c r="Z241" s="28">
        <v>4032000</v>
      </c>
      <c r="AA241" s="28">
        <v>4032000</v>
      </c>
      <c r="AB241" s="28">
        <v>4032000</v>
      </c>
      <c r="AC241" s="28">
        <v>4032000</v>
      </c>
      <c r="AD241" s="28">
        <v>4032000</v>
      </c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2:52">
      <c r="B242" s="5" t="s">
        <v>155</v>
      </c>
      <c r="C242" s="5" t="b">
        <f t="shared" si="7"/>
        <v>1</v>
      </c>
      <c r="D242" s="5" t="s">
        <v>155</v>
      </c>
      <c r="E242" s="41">
        <v>2773000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41">
        <v>0</v>
      </c>
      <c r="Q242" s="41">
        <v>2773000</v>
      </c>
      <c r="R242" s="41">
        <v>2773000</v>
      </c>
      <c r="S242" s="28">
        <v>2912000</v>
      </c>
      <c r="T242" s="28">
        <v>2912000</v>
      </c>
      <c r="U242" s="28">
        <v>2912000</v>
      </c>
      <c r="V242" s="28">
        <v>2912000</v>
      </c>
      <c r="W242" s="28">
        <v>2912000</v>
      </c>
      <c r="X242" s="28">
        <v>2912000</v>
      </c>
      <c r="Y242" s="28">
        <v>2912000</v>
      </c>
      <c r="Z242" s="28">
        <v>2912000</v>
      </c>
      <c r="AA242" s="28">
        <v>2912000</v>
      </c>
      <c r="AB242" s="28">
        <v>2912000</v>
      </c>
      <c r="AC242" s="28">
        <v>2912000</v>
      </c>
      <c r="AD242" s="28">
        <v>2912000</v>
      </c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2:52">
      <c r="B243" s="5" t="s">
        <v>155</v>
      </c>
      <c r="C243" s="5" t="b">
        <f t="shared" si="7"/>
        <v>1</v>
      </c>
      <c r="D243" s="5" t="s">
        <v>155</v>
      </c>
      <c r="E243" s="41">
        <v>2773000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41">
        <v>0</v>
      </c>
      <c r="Q243" s="28">
        <v>0</v>
      </c>
      <c r="R243" s="41">
        <v>2773000</v>
      </c>
      <c r="S243" s="28">
        <v>2912000</v>
      </c>
      <c r="T243" s="28">
        <v>2912000</v>
      </c>
      <c r="U243" s="28">
        <v>2912000</v>
      </c>
      <c r="V243" s="28">
        <v>2912000</v>
      </c>
      <c r="W243" s="28">
        <v>2912000</v>
      </c>
      <c r="X243" s="28">
        <v>2912000</v>
      </c>
      <c r="Y243" s="28">
        <v>2912000</v>
      </c>
      <c r="Z243" s="28">
        <v>2912000</v>
      </c>
      <c r="AA243" s="28">
        <v>2912000</v>
      </c>
      <c r="AB243" s="28">
        <v>2912000</v>
      </c>
      <c r="AC243" s="28">
        <v>2912000</v>
      </c>
      <c r="AD243" s="28">
        <v>2912000</v>
      </c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2:52">
      <c r="B244" s="5" t="s">
        <v>155</v>
      </c>
      <c r="C244" s="5" t="b">
        <f t="shared" si="7"/>
        <v>1</v>
      </c>
      <c r="D244" s="5" t="s">
        <v>155</v>
      </c>
      <c r="E244" s="41">
        <v>2703000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41">
        <v>0</v>
      </c>
      <c r="Q244" s="28">
        <v>0</v>
      </c>
      <c r="R244" s="28">
        <v>0</v>
      </c>
      <c r="S244" s="28">
        <f t="shared" ref="S244:S248" si="8">R244*1.05</f>
        <v>0</v>
      </c>
      <c r="T244" s="28">
        <f t="shared" ref="T244:T248" si="9">S244</f>
        <v>0</v>
      </c>
      <c r="U244" s="28">
        <v>2912000</v>
      </c>
      <c r="V244" s="28">
        <v>2912000</v>
      </c>
      <c r="W244" s="28">
        <v>2912000</v>
      </c>
      <c r="X244" s="28">
        <v>2912000</v>
      </c>
      <c r="Y244" s="28">
        <v>2912000</v>
      </c>
      <c r="Z244" s="28">
        <v>2912000</v>
      </c>
      <c r="AA244" s="28">
        <v>2912000</v>
      </c>
      <c r="AB244" s="28">
        <v>2912000</v>
      </c>
      <c r="AC244" s="28">
        <v>2912000</v>
      </c>
      <c r="AD244" s="28">
        <v>2912000</v>
      </c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>
      <c r="B245" s="5" t="s">
        <v>155</v>
      </c>
      <c r="C245" s="5" t="b">
        <f t="shared" si="7"/>
        <v>1</v>
      </c>
      <c r="D245" s="5" t="s">
        <v>155</v>
      </c>
      <c r="E245" s="41">
        <v>2703000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41">
        <v>0</v>
      </c>
      <c r="Q245" s="28">
        <v>0</v>
      </c>
      <c r="R245" s="28">
        <v>0</v>
      </c>
      <c r="S245" s="28">
        <f t="shared" si="8"/>
        <v>0</v>
      </c>
      <c r="T245" s="28">
        <f t="shared" si="9"/>
        <v>0</v>
      </c>
      <c r="U245" s="28">
        <v>2912000</v>
      </c>
      <c r="V245" s="28">
        <v>2912000</v>
      </c>
      <c r="W245" s="28">
        <v>2912000</v>
      </c>
      <c r="X245" s="28">
        <v>2912000</v>
      </c>
      <c r="Y245" s="28">
        <v>2912000</v>
      </c>
      <c r="Z245" s="28">
        <v>2912000</v>
      </c>
      <c r="AA245" s="28">
        <v>2912000</v>
      </c>
      <c r="AB245" s="28">
        <v>2912000</v>
      </c>
      <c r="AC245" s="28">
        <v>2912000</v>
      </c>
      <c r="AD245" s="28">
        <v>2912000</v>
      </c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2:52">
      <c r="B246" s="5" t="s">
        <v>155</v>
      </c>
      <c r="C246" s="5" t="b">
        <f t="shared" si="7"/>
        <v>1</v>
      </c>
      <c r="D246" s="5" t="s">
        <v>155</v>
      </c>
      <c r="E246" s="41">
        <v>2703000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41">
        <v>0</v>
      </c>
      <c r="Q246" s="28">
        <v>0</v>
      </c>
      <c r="R246" s="28">
        <v>0</v>
      </c>
      <c r="S246" s="28">
        <f t="shared" si="8"/>
        <v>0</v>
      </c>
      <c r="T246" s="28">
        <f t="shared" si="9"/>
        <v>0</v>
      </c>
      <c r="U246" s="28">
        <v>2912000</v>
      </c>
      <c r="V246" s="28">
        <v>2912000</v>
      </c>
      <c r="W246" s="28">
        <v>2912000</v>
      </c>
      <c r="X246" s="28">
        <v>2912000</v>
      </c>
      <c r="Y246" s="28">
        <v>2912000</v>
      </c>
      <c r="Z246" s="28">
        <v>2912000</v>
      </c>
      <c r="AA246" s="28">
        <v>2912000</v>
      </c>
      <c r="AB246" s="28">
        <v>2912000</v>
      </c>
      <c r="AC246" s="28">
        <v>2912000</v>
      </c>
      <c r="AD246" s="28">
        <v>2912000</v>
      </c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2:52">
      <c r="B247" s="5" t="s">
        <v>155</v>
      </c>
      <c r="C247" s="5" t="b">
        <f t="shared" si="7"/>
        <v>1</v>
      </c>
      <c r="D247" s="5" t="s">
        <v>155</v>
      </c>
      <c r="E247" s="41">
        <v>2703000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41">
        <v>0</v>
      </c>
      <c r="Q247" s="28">
        <v>0</v>
      </c>
      <c r="R247" s="28">
        <v>0</v>
      </c>
      <c r="S247" s="28">
        <f t="shared" si="8"/>
        <v>0</v>
      </c>
      <c r="T247" s="28">
        <f t="shared" si="9"/>
        <v>0</v>
      </c>
      <c r="U247" s="28">
        <v>2912000</v>
      </c>
      <c r="V247" s="28">
        <v>2912000</v>
      </c>
      <c r="W247" s="28">
        <v>2912000</v>
      </c>
      <c r="X247" s="28">
        <v>2912000</v>
      </c>
      <c r="Y247" s="28">
        <v>2912000</v>
      </c>
      <c r="Z247" s="28">
        <v>2912000</v>
      </c>
      <c r="AA247" s="28">
        <v>2912000</v>
      </c>
      <c r="AB247" s="28">
        <v>2912000</v>
      </c>
      <c r="AC247" s="28">
        <v>2912000</v>
      </c>
      <c r="AD247" s="28">
        <v>2912000</v>
      </c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>
      <c r="B248" s="5" t="s">
        <v>155</v>
      </c>
      <c r="C248" s="5" t="b">
        <f t="shared" si="7"/>
        <v>1</v>
      </c>
      <c r="D248" s="5" t="s">
        <v>155</v>
      </c>
      <c r="E248" s="41">
        <v>2703000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41">
        <v>0</v>
      </c>
      <c r="Q248" s="28">
        <v>0</v>
      </c>
      <c r="R248" s="28">
        <v>0</v>
      </c>
      <c r="S248" s="28">
        <f t="shared" si="8"/>
        <v>0</v>
      </c>
      <c r="T248" s="28">
        <f t="shared" si="9"/>
        <v>0</v>
      </c>
      <c r="U248" s="28">
        <v>2912000</v>
      </c>
      <c r="V248" s="28">
        <v>2912000</v>
      </c>
      <c r="W248" s="28">
        <v>2912000</v>
      </c>
      <c r="X248" s="28">
        <v>2912000</v>
      </c>
      <c r="Y248" s="28">
        <v>2912000</v>
      </c>
      <c r="Z248" s="28">
        <v>2912000</v>
      </c>
      <c r="AA248" s="28">
        <v>2912000</v>
      </c>
      <c r="AB248" s="28">
        <v>2912000</v>
      </c>
      <c r="AC248" s="28">
        <v>2912000</v>
      </c>
      <c r="AD248" s="28">
        <v>2912000</v>
      </c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>
      <c r="B249" s="5" t="s">
        <v>273</v>
      </c>
      <c r="C249" s="5" t="b">
        <f t="shared" si="7"/>
        <v>1</v>
      </c>
      <c r="D249" s="5" t="s">
        <v>273</v>
      </c>
      <c r="E249" s="41">
        <v>1440000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41">
        <v>0</v>
      </c>
      <c r="Q249" s="28">
        <v>1440000</v>
      </c>
      <c r="R249" s="28">
        <v>1440000</v>
      </c>
      <c r="S249" s="28">
        <v>1512000</v>
      </c>
      <c r="T249" s="28">
        <v>1512000</v>
      </c>
      <c r="U249" s="28">
        <v>1512000</v>
      </c>
      <c r="V249" s="28">
        <v>1512000</v>
      </c>
      <c r="W249" s="28">
        <v>1512000</v>
      </c>
      <c r="X249" s="28">
        <v>1512000</v>
      </c>
      <c r="Y249" s="28">
        <v>1512000</v>
      </c>
      <c r="Z249" s="28">
        <v>1512000</v>
      </c>
      <c r="AA249" s="28">
        <v>1512000</v>
      </c>
      <c r="AB249" s="28">
        <v>1512000</v>
      </c>
      <c r="AC249" s="28">
        <v>1512000</v>
      </c>
      <c r="AD249" s="28">
        <v>1512000</v>
      </c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>
      <c r="B250" s="5" t="s">
        <v>273</v>
      </c>
      <c r="C250" s="5" t="b">
        <f t="shared" si="7"/>
        <v>1</v>
      </c>
      <c r="D250" s="5" t="s">
        <v>273</v>
      </c>
      <c r="E250" s="41">
        <v>1440000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41">
        <v>0</v>
      </c>
      <c r="Q250" s="28">
        <v>0</v>
      </c>
      <c r="R250" s="28">
        <v>0</v>
      </c>
      <c r="S250" s="28">
        <v>1512000</v>
      </c>
      <c r="T250" s="28">
        <v>1512000</v>
      </c>
      <c r="U250" s="28">
        <v>1512000</v>
      </c>
      <c r="V250" s="28">
        <v>1512000</v>
      </c>
      <c r="W250" s="28">
        <v>1512000</v>
      </c>
      <c r="X250" s="28">
        <v>1512000</v>
      </c>
      <c r="Y250" s="28">
        <v>1512000</v>
      </c>
      <c r="Z250" s="28">
        <v>1512000</v>
      </c>
      <c r="AA250" s="28">
        <v>1512000</v>
      </c>
      <c r="AB250" s="28">
        <v>1512000</v>
      </c>
      <c r="AC250" s="28">
        <v>1512000</v>
      </c>
      <c r="AD250" s="28">
        <v>1512000</v>
      </c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>
      <c r="B251" s="5" t="s">
        <v>274</v>
      </c>
      <c r="C251" s="5" t="b">
        <f t="shared" si="7"/>
        <v>1</v>
      </c>
      <c r="D251" s="5" t="s">
        <v>274</v>
      </c>
      <c r="E251" s="41">
        <v>1106000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41">
        <v>0</v>
      </c>
      <c r="Q251" s="28">
        <v>1106000</v>
      </c>
      <c r="R251" s="28">
        <v>1106000</v>
      </c>
      <c r="S251" s="28">
        <v>1161000</v>
      </c>
      <c r="T251" s="28">
        <v>1161000</v>
      </c>
      <c r="U251" s="28">
        <v>1161000</v>
      </c>
      <c r="V251" s="28">
        <v>1161000</v>
      </c>
      <c r="W251" s="28">
        <v>1161000</v>
      </c>
      <c r="X251" s="28">
        <v>1161000</v>
      </c>
      <c r="Y251" s="28">
        <v>1161000</v>
      </c>
      <c r="Z251" s="28">
        <v>1161000</v>
      </c>
      <c r="AA251" s="28">
        <v>1161000</v>
      </c>
      <c r="AB251" s="28">
        <v>1161000</v>
      </c>
      <c r="AC251" s="28">
        <v>1161000</v>
      </c>
      <c r="AD251" s="28">
        <v>1161000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>
      <c r="B252" s="5" t="s">
        <v>274</v>
      </c>
      <c r="C252" s="5" t="b">
        <f t="shared" si="7"/>
        <v>1</v>
      </c>
      <c r="D252" s="5" t="s">
        <v>274</v>
      </c>
      <c r="E252" s="41">
        <v>1106000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41">
        <v>0</v>
      </c>
      <c r="Q252" s="28">
        <v>1106000</v>
      </c>
      <c r="R252" s="28">
        <v>1106000</v>
      </c>
      <c r="S252" s="28">
        <v>1161000</v>
      </c>
      <c r="T252" s="28">
        <v>1161000</v>
      </c>
      <c r="U252" s="28">
        <v>1161000</v>
      </c>
      <c r="V252" s="28">
        <v>1161000</v>
      </c>
      <c r="W252" s="28">
        <v>1161000</v>
      </c>
      <c r="X252" s="28">
        <v>1161000</v>
      </c>
      <c r="Y252" s="28">
        <v>1161000</v>
      </c>
      <c r="Z252" s="28">
        <v>1161000</v>
      </c>
      <c r="AA252" s="28">
        <v>1161000</v>
      </c>
      <c r="AB252" s="28">
        <v>1161000</v>
      </c>
      <c r="AC252" s="28">
        <v>1161000</v>
      </c>
      <c r="AD252" s="28">
        <v>1161000</v>
      </c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>
      <c r="B253" s="5" t="s">
        <v>273</v>
      </c>
      <c r="C253" s="5" t="b">
        <f t="shared" si="7"/>
        <v>1</v>
      </c>
      <c r="D253" s="5" t="s">
        <v>273</v>
      </c>
      <c r="E253" s="41">
        <v>1440000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41">
        <v>0</v>
      </c>
      <c r="Q253" s="28">
        <v>0</v>
      </c>
      <c r="R253" s="28">
        <v>0</v>
      </c>
      <c r="S253" s="28">
        <v>1512000</v>
      </c>
      <c r="T253" s="28">
        <v>1512000</v>
      </c>
      <c r="U253" s="28">
        <v>1512000</v>
      </c>
      <c r="V253" s="28">
        <v>1512000</v>
      </c>
      <c r="W253" s="28">
        <v>1512000</v>
      </c>
      <c r="X253" s="28">
        <v>1512000</v>
      </c>
      <c r="Y253" s="28">
        <v>1512000</v>
      </c>
      <c r="Z253" s="28">
        <v>1512000</v>
      </c>
      <c r="AA253" s="28">
        <v>1512000</v>
      </c>
      <c r="AB253" s="28">
        <v>1512000</v>
      </c>
      <c r="AC253" s="28">
        <v>1512000</v>
      </c>
      <c r="AD253" s="28">
        <v>1512000</v>
      </c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>
      <c r="B254" s="5" t="s">
        <v>273</v>
      </c>
      <c r="C254" s="5" t="b">
        <f t="shared" si="7"/>
        <v>1</v>
      </c>
      <c r="D254" s="5" t="s">
        <v>273</v>
      </c>
      <c r="E254" s="41">
        <v>1440000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41">
        <v>0</v>
      </c>
      <c r="Q254" s="28">
        <v>0</v>
      </c>
      <c r="R254" s="28">
        <v>0</v>
      </c>
      <c r="S254" s="28">
        <v>1512000</v>
      </c>
      <c r="T254" s="28">
        <v>1512000</v>
      </c>
      <c r="U254" s="28">
        <v>1512000</v>
      </c>
      <c r="V254" s="28">
        <v>1512000</v>
      </c>
      <c r="W254" s="28">
        <v>1512000</v>
      </c>
      <c r="X254" s="28">
        <v>1512000</v>
      </c>
      <c r="Y254" s="28">
        <v>1512000</v>
      </c>
      <c r="Z254" s="28">
        <v>1512000</v>
      </c>
      <c r="AA254" s="28">
        <v>1512000</v>
      </c>
      <c r="AB254" s="28">
        <v>1512000</v>
      </c>
      <c r="AC254" s="28">
        <v>1512000</v>
      </c>
      <c r="AD254" s="28">
        <v>1512000</v>
      </c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>
      <c r="B255" s="5" t="s">
        <v>273</v>
      </c>
      <c r="C255" s="5" t="b">
        <f t="shared" si="7"/>
        <v>1</v>
      </c>
      <c r="D255" s="5" t="s">
        <v>273</v>
      </c>
      <c r="E255" s="41">
        <v>1440000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41">
        <v>0</v>
      </c>
      <c r="Q255" s="28">
        <v>0</v>
      </c>
      <c r="R255" s="28">
        <v>0</v>
      </c>
      <c r="S255" s="28">
        <v>1512000</v>
      </c>
      <c r="T255" s="28">
        <v>1512000</v>
      </c>
      <c r="U255" s="28">
        <v>1512000</v>
      </c>
      <c r="V255" s="28">
        <v>1512000</v>
      </c>
      <c r="W255" s="28">
        <v>1512000</v>
      </c>
      <c r="X255" s="28">
        <v>1512000</v>
      </c>
      <c r="Y255" s="28">
        <v>1512000</v>
      </c>
      <c r="Z255" s="28">
        <v>1512000</v>
      </c>
      <c r="AA255" s="28">
        <v>1512000</v>
      </c>
      <c r="AB255" s="28">
        <v>1512000</v>
      </c>
      <c r="AC255" s="28">
        <v>1512000</v>
      </c>
      <c r="AD255" s="28">
        <v>1512000</v>
      </c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>
      <c r="B256" s="5" t="s">
        <v>273</v>
      </c>
      <c r="C256" s="5" t="b">
        <f t="shared" si="7"/>
        <v>1</v>
      </c>
      <c r="D256" s="5" t="s">
        <v>273</v>
      </c>
      <c r="E256" s="41">
        <v>1440000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41">
        <v>0</v>
      </c>
      <c r="Q256" s="28">
        <v>0</v>
      </c>
      <c r="R256" s="28">
        <v>0</v>
      </c>
      <c r="S256" s="28">
        <v>1512000</v>
      </c>
      <c r="T256" s="28">
        <v>1512000</v>
      </c>
      <c r="U256" s="28">
        <v>1512000</v>
      </c>
      <c r="V256" s="28">
        <v>1512000</v>
      </c>
      <c r="W256" s="28">
        <v>1512000</v>
      </c>
      <c r="X256" s="28">
        <v>1512000</v>
      </c>
      <c r="Y256" s="28">
        <v>1512000</v>
      </c>
      <c r="Z256" s="28">
        <v>1512000</v>
      </c>
      <c r="AA256" s="28">
        <v>1512000</v>
      </c>
      <c r="AB256" s="28">
        <v>1512000</v>
      </c>
      <c r="AC256" s="28">
        <v>1512000</v>
      </c>
      <c r="AD256" s="28">
        <v>1512000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>
      <c r="B257" s="5" t="s">
        <v>273</v>
      </c>
      <c r="C257" s="5" t="b">
        <f t="shared" si="7"/>
        <v>1</v>
      </c>
      <c r="D257" s="5" t="s">
        <v>273</v>
      </c>
      <c r="E257" s="41">
        <v>1440000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41">
        <v>0</v>
      </c>
      <c r="Q257" s="28">
        <v>0</v>
      </c>
      <c r="R257" s="28">
        <v>0</v>
      </c>
      <c r="S257" s="28">
        <v>1512000</v>
      </c>
      <c r="T257" s="28">
        <v>1512000</v>
      </c>
      <c r="U257" s="28">
        <v>1512000</v>
      </c>
      <c r="V257" s="28">
        <v>1512000</v>
      </c>
      <c r="W257" s="28">
        <v>1512000</v>
      </c>
      <c r="X257" s="28">
        <v>1512000</v>
      </c>
      <c r="Y257" s="28">
        <v>1512000</v>
      </c>
      <c r="Z257" s="28">
        <v>1512000</v>
      </c>
      <c r="AA257" s="28">
        <v>1512000</v>
      </c>
      <c r="AB257" s="28">
        <v>1512000</v>
      </c>
      <c r="AC257" s="28">
        <v>1512000</v>
      </c>
      <c r="AD257" s="28">
        <v>1512000</v>
      </c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>
      <c r="B258" s="5" t="s">
        <v>273</v>
      </c>
      <c r="C258" s="5" t="b">
        <f t="shared" si="7"/>
        <v>1</v>
      </c>
      <c r="D258" s="5" t="s">
        <v>273</v>
      </c>
      <c r="E258" s="41">
        <v>1440000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41">
        <v>0</v>
      </c>
      <c r="Q258" s="28">
        <v>0</v>
      </c>
      <c r="R258" s="28">
        <v>0</v>
      </c>
      <c r="S258" s="28">
        <v>1512000</v>
      </c>
      <c r="T258" s="28">
        <v>1512000</v>
      </c>
      <c r="U258" s="28">
        <v>1512000</v>
      </c>
      <c r="V258" s="28">
        <v>1512000</v>
      </c>
      <c r="W258" s="28">
        <v>1512000</v>
      </c>
      <c r="X258" s="28">
        <v>1512000</v>
      </c>
      <c r="Y258" s="28">
        <v>1512000</v>
      </c>
      <c r="Z258" s="28">
        <v>1512000</v>
      </c>
      <c r="AA258" s="28">
        <v>1512000</v>
      </c>
      <c r="AB258" s="28">
        <v>1512000</v>
      </c>
      <c r="AC258" s="28">
        <v>1512000</v>
      </c>
      <c r="AD258" s="28">
        <v>1512000</v>
      </c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>
      <c r="B259" s="5" t="s">
        <v>274</v>
      </c>
      <c r="C259" s="5" t="b">
        <f t="shared" si="7"/>
        <v>1</v>
      </c>
      <c r="D259" s="5" t="s">
        <v>274</v>
      </c>
      <c r="E259" s="41">
        <v>1106000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41">
        <v>0</v>
      </c>
      <c r="Q259" s="28">
        <v>0</v>
      </c>
      <c r="R259" s="28">
        <v>0</v>
      </c>
      <c r="S259" s="28">
        <v>1161000</v>
      </c>
      <c r="T259" s="28">
        <v>1161000</v>
      </c>
      <c r="U259" s="28">
        <v>1161000</v>
      </c>
      <c r="V259" s="28">
        <v>1161000</v>
      </c>
      <c r="W259" s="28">
        <v>1161000</v>
      </c>
      <c r="X259" s="28">
        <v>1161000</v>
      </c>
      <c r="Y259" s="28">
        <v>1161000</v>
      </c>
      <c r="Z259" s="28">
        <v>1161000</v>
      </c>
      <c r="AA259" s="28">
        <v>1161000</v>
      </c>
      <c r="AB259" s="28">
        <v>1161000</v>
      </c>
      <c r="AC259" s="28">
        <v>1161000</v>
      </c>
      <c r="AD259" s="28">
        <v>1161000</v>
      </c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>
      <c r="B260" s="5" t="s">
        <v>274</v>
      </c>
      <c r="C260" s="5" t="b">
        <f t="shared" si="7"/>
        <v>1</v>
      </c>
      <c r="D260" s="5" t="s">
        <v>274</v>
      </c>
      <c r="E260" s="41">
        <v>1106000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41">
        <v>0</v>
      </c>
      <c r="Q260" s="28">
        <v>0</v>
      </c>
      <c r="R260" s="28">
        <v>0</v>
      </c>
      <c r="S260" s="28">
        <v>1161000</v>
      </c>
      <c r="T260" s="28">
        <v>1161000</v>
      </c>
      <c r="U260" s="28">
        <v>1161000</v>
      </c>
      <c r="V260" s="28">
        <v>1161000</v>
      </c>
      <c r="W260" s="28">
        <v>1161000</v>
      </c>
      <c r="X260" s="28">
        <v>1161000</v>
      </c>
      <c r="Y260" s="28">
        <v>1161000</v>
      </c>
      <c r="Z260" s="28">
        <v>1161000</v>
      </c>
      <c r="AA260" s="28">
        <v>1161000</v>
      </c>
      <c r="AB260" s="28">
        <v>1161000</v>
      </c>
      <c r="AC260" s="28">
        <v>1161000</v>
      </c>
      <c r="AD260" s="28">
        <v>1161000</v>
      </c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>
      <c r="B261" s="5" t="s">
        <v>274</v>
      </c>
      <c r="C261" s="5" t="b">
        <f t="shared" si="7"/>
        <v>1</v>
      </c>
      <c r="D261" s="5" t="s">
        <v>274</v>
      </c>
      <c r="E261" s="41">
        <v>1106000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41">
        <v>0</v>
      </c>
      <c r="Q261" s="28">
        <v>0</v>
      </c>
      <c r="R261" s="28">
        <v>0</v>
      </c>
      <c r="S261" s="28">
        <v>1161000</v>
      </c>
      <c r="T261" s="28">
        <v>1161000</v>
      </c>
      <c r="U261" s="28">
        <v>1161000</v>
      </c>
      <c r="V261" s="28">
        <v>1161000</v>
      </c>
      <c r="W261" s="28">
        <v>1161000</v>
      </c>
      <c r="X261" s="28">
        <v>1161000</v>
      </c>
      <c r="Y261" s="28">
        <v>1161000</v>
      </c>
      <c r="Z261" s="28">
        <v>1161000</v>
      </c>
      <c r="AA261" s="28">
        <v>1161000</v>
      </c>
      <c r="AB261" s="28">
        <v>1161000</v>
      </c>
      <c r="AC261" s="28">
        <v>1161000</v>
      </c>
      <c r="AD261" s="28">
        <v>1161000</v>
      </c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>
      <c r="B262" s="5" t="s">
        <v>274</v>
      </c>
      <c r="C262" s="5" t="b">
        <f t="shared" si="7"/>
        <v>1</v>
      </c>
      <c r="D262" s="5" t="s">
        <v>274</v>
      </c>
      <c r="E262" s="41">
        <v>1106000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41">
        <v>0</v>
      </c>
      <c r="Q262" s="28">
        <v>0</v>
      </c>
      <c r="R262" s="28">
        <v>0</v>
      </c>
      <c r="S262" s="28">
        <v>1161000</v>
      </c>
      <c r="T262" s="28">
        <v>1161000</v>
      </c>
      <c r="U262" s="28">
        <v>1161000</v>
      </c>
      <c r="V262" s="28">
        <v>1161000</v>
      </c>
      <c r="W262" s="28">
        <v>1161000</v>
      </c>
      <c r="X262" s="28">
        <v>1161000</v>
      </c>
      <c r="Y262" s="28">
        <v>1161000</v>
      </c>
      <c r="Z262" s="28">
        <v>1161000</v>
      </c>
      <c r="AA262" s="28">
        <v>1161000</v>
      </c>
      <c r="AB262" s="28">
        <v>1161000</v>
      </c>
      <c r="AC262" s="28">
        <v>1161000</v>
      </c>
      <c r="AD262" s="28">
        <v>1161000</v>
      </c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>
      <c r="B263" s="5" t="s">
        <v>274</v>
      </c>
      <c r="C263" s="5" t="b">
        <f t="shared" si="7"/>
        <v>1</v>
      </c>
      <c r="D263" s="5" t="s">
        <v>274</v>
      </c>
      <c r="E263" s="41">
        <v>1106000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41">
        <v>0</v>
      </c>
      <c r="Q263" s="28">
        <v>0</v>
      </c>
      <c r="R263" s="28">
        <v>0</v>
      </c>
      <c r="S263" s="28">
        <v>1161000</v>
      </c>
      <c r="T263" s="28">
        <v>1161000</v>
      </c>
      <c r="U263" s="28">
        <v>1161000</v>
      </c>
      <c r="V263" s="28">
        <v>1161000</v>
      </c>
      <c r="W263" s="28">
        <v>1161000</v>
      </c>
      <c r="X263" s="28">
        <v>1161000</v>
      </c>
      <c r="Y263" s="28">
        <v>1161000</v>
      </c>
      <c r="Z263" s="28">
        <v>1161000</v>
      </c>
      <c r="AA263" s="28">
        <v>1161000</v>
      </c>
      <c r="AB263" s="28">
        <v>1161000</v>
      </c>
      <c r="AC263" s="28">
        <v>1161000</v>
      </c>
      <c r="AD263" s="28">
        <v>1161000</v>
      </c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>
      <c r="B264" s="5" t="s">
        <v>274</v>
      </c>
      <c r="C264" s="5" t="b">
        <f t="shared" si="7"/>
        <v>1</v>
      </c>
      <c r="D264" s="5" t="s">
        <v>274</v>
      </c>
      <c r="E264" s="41">
        <v>1106000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41">
        <v>0</v>
      </c>
      <c r="Q264" s="28">
        <v>0</v>
      </c>
      <c r="R264" s="28">
        <v>0</v>
      </c>
      <c r="S264" s="28">
        <v>1161000</v>
      </c>
      <c r="T264" s="28">
        <v>1161000</v>
      </c>
      <c r="U264" s="28">
        <v>1161000</v>
      </c>
      <c r="V264" s="28">
        <v>1161000</v>
      </c>
      <c r="W264" s="28">
        <v>1161000</v>
      </c>
      <c r="X264" s="28">
        <v>1161000</v>
      </c>
      <c r="Y264" s="28">
        <v>1161000</v>
      </c>
      <c r="Z264" s="28">
        <v>1161000</v>
      </c>
      <c r="AA264" s="28">
        <v>1161000</v>
      </c>
      <c r="AB264" s="28">
        <v>1161000</v>
      </c>
      <c r="AC264" s="28">
        <v>1161000</v>
      </c>
      <c r="AD264" s="28">
        <v>1161000</v>
      </c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>
      <c r="B265" s="5" t="s">
        <v>274</v>
      </c>
      <c r="C265" s="5" t="b">
        <f t="shared" si="7"/>
        <v>1</v>
      </c>
      <c r="D265" s="5" t="s">
        <v>274</v>
      </c>
      <c r="E265" s="41">
        <v>1106000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41">
        <v>0</v>
      </c>
      <c r="Q265" s="28">
        <v>0</v>
      </c>
      <c r="R265" s="28">
        <v>0</v>
      </c>
      <c r="S265" s="28">
        <v>1161000</v>
      </c>
      <c r="T265" s="28">
        <v>1161000</v>
      </c>
      <c r="U265" s="28">
        <v>1161000</v>
      </c>
      <c r="V265" s="28">
        <v>1161000</v>
      </c>
      <c r="W265" s="28">
        <v>1161000</v>
      </c>
      <c r="X265" s="28">
        <v>1161000</v>
      </c>
      <c r="Y265" s="28">
        <v>1161000</v>
      </c>
      <c r="Z265" s="28">
        <v>1161000</v>
      </c>
      <c r="AA265" s="28">
        <v>1161000</v>
      </c>
      <c r="AB265" s="28">
        <v>1161000</v>
      </c>
      <c r="AC265" s="28">
        <v>1161000</v>
      </c>
      <c r="AD265" s="28">
        <v>1161000</v>
      </c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>
      <c r="B266" s="5" t="s">
        <v>274</v>
      </c>
      <c r="C266" s="5" t="b">
        <f t="shared" si="7"/>
        <v>1</v>
      </c>
      <c r="D266" s="5" t="s">
        <v>274</v>
      </c>
      <c r="E266" s="41">
        <v>1106000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41">
        <v>0</v>
      </c>
      <c r="Q266" s="28">
        <v>0</v>
      </c>
      <c r="R266" s="28">
        <v>0</v>
      </c>
      <c r="S266" s="28">
        <v>1161000</v>
      </c>
      <c r="T266" s="28">
        <v>1161000</v>
      </c>
      <c r="U266" s="28">
        <v>1161000</v>
      </c>
      <c r="V266" s="28">
        <v>1161000</v>
      </c>
      <c r="W266" s="28">
        <v>1161000</v>
      </c>
      <c r="X266" s="28">
        <v>1161000</v>
      </c>
      <c r="Y266" s="28">
        <v>1161000</v>
      </c>
      <c r="Z266" s="28">
        <v>1161000</v>
      </c>
      <c r="AA266" s="28">
        <v>1161000</v>
      </c>
      <c r="AB266" s="28">
        <v>1161000</v>
      </c>
      <c r="AC266" s="28">
        <v>1161000</v>
      </c>
      <c r="AD266" s="28">
        <v>1161000</v>
      </c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>
      <c r="B267" s="5" t="s">
        <v>274</v>
      </c>
      <c r="C267" s="5" t="b">
        <f t="shared" si="7"/>
        <v>1</v>
      </c>
      <c r="D267" s="5" t="s">
        <v>274</v>
      </c>
      <c r="E267" s="41">
        <v>1106000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41">
        <v>0</v>
      </c>
      <c r="Q267" s="28">
        <v>0</v>
      </c>
      <c r="R267" s="28">
        <v>0</v>
      </c>
      <c r="S267" s="28">
        <v>1161000</v>
      </c>
      <c r="T267" s="28">
        <v>1161000</v>
      </c>
      <c r="U267" s="28">
        <v>1161000</v>
      </c>
      <c r="V267" s="28">
        <v>1161000</v>
      </c>
      <c r="W267" s="28">
        <v>1161000</v>
      </c>
      <c r="X267" s="28">
        <v>1161000</v>
      </c>
      <c r="Y267" s="28">
        <v>1161000</v>
      </c>
      <c r="Z267" s="28">
        <v>1161000</v>
      </c>
      <c r="AA267" s="28">
        <v>1161000</v>
      </c>
      <c r="AB267" s="28">
        <v>1161000</v>
      </c>
      <c r="AC267" s="28">
        <v>1161000</v>
      </c>
      <c r="AD267" s="28">
        <v>1161000</v>
      </c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>
      <c r="B268" s="5" t="s">
        <v>274</v>
      </c>
      <c r="C268" s="5" t="b">
        <f t="shared" si="7"/>
        <v>1</v>
      </c>
      <c r="D268" s="5" t="s">
        <v>274</v>
      </c>
      <c r="E268" s="41">
        <v>1106000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41">
        <v>0</v>
      </c>
      <c r="Q268" s="28">
        <v>0</v>
      </c>
      <c r="R268" s="28">
        <v>0</v>
      </c>
      <c r="S268" s="28">
        <v>1161000</v>
      </c>
      <c r="T268" s="28">
        <v>1161000</v>
      </c>
      <c r="U268" s="28">
        <v>1161000</v>
      </c>
      <c r="V268" s="28">
        <v>1161000</v>
      </c>
      <c r="W268" s="28">
        <v>1161000</v>
      </c>
      <c r="X268" s="28">
        <v>1161000</v>
      </c>
      <c r="Y268" s="28">
        <v>1161000</v>
      </c>
      <c r="Z268" s="28">
        <v>1161000</v>
      </c>
      <c r="AA268" s="28">
        <v>1161000</v>
      </c>
      <c r="AB268" s="28">
        <v>1161000</v>
      </c>
      <c r="AC268" s="28">
        <v>1161000</v>
      </c>
      <c r="AD268" s="28">
        <v>1161000</v>
      </c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>
      <c r="B269" s="5" t="s">
        <v>274</v>
      </c>
      <c r="C269" s="5" t="b">
        <f t="shared" si="7"/>
        <v>1</v>
      </c>
      <c r="D269" s="5" t="s">
        <v>274</v>
      </c>
      <c r="E269" s="41">
        <v>1106000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41">
        <v>0</v>
      </c>
      <c r="Q269" s="28">
        <v>0</v>
      </c>
      <c r="R269" s="28">
        <v>0</v>
      </c>
      <c r="S269" s="28">
        <v>1161000</v>
      </c>
      <c r="T269" s="28">
        <v>1161000</v>
      </c>
      <c r="U269" s="28">
        <v>1161000</v>
      </c>
      <c r="V269" s="28">
        <v>1161000</v>
      </c>
      <c r="W269" s="28">
        <v>1161000</v>
      </c>
      <c r="X269" s="28">
        <v>1161000</v>
      </c>
      <c r="Y269" s="28">
        <v>1161000</v>
      </c>
      <c r="Z269" s="28">
        <v>1161000</v>
      </c>
      <c r="AA269" s="28">
        <v>1161000</v>
      </c>
      <c r="AB269" s="28">
        <v>1161000</v>
      </c>
      <c r="AC269" s="28">
        <v>1161000</v>
      </c>
      <c r="AD269" s="28">
        <v>1161000</v>
      </c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>
      <c r="B270" s="5" t="s">
        <v>274</v>
      </c>
      <c r="C270" s="5" t="b">
        <f t="shared" si="7"/>
        <v>1</v>
      </c>
      <c r="D270" s="5" t="s">
        <v>274</v>
      </c>
      <c r="E270" s="41">
        <v>1106000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41">
        <v>0</v>
      </c>
      <c r="Q270" s="28">
        <v>0</v>
      </c>
      <c r="R270" s="28">
        <v>0</v>
      </c>
      <c r="S270" s="28">
        <v>1161000</v>
      </c>
      <c r="T270" s="28">
        <v>1161000</v>
      </c>
      <c r="U270" s="28">
        <v>1161000</v>
      </c>
      <c r="V270" s="28">
        <v>1161000</v>
      </c>
      <c r="W270" s="28">
        <v>1161000</v>
      </c>
      <c r="X270" s="28">
        <v>1161000</v>
      </c>
      <c r="Y270" s="28">
        <v>1161000</v>
      </c>
      <c r="Z270" s="28">
        <v>1161000</v>
      </c>
      <c r="AA270" s="28">
        <v>1161000</v>
      </c>
      <c r="AB270" s="28">
        <v>1161000</v>
      </c>
      <c r="AC270" s="28">
        <v>1161000</v>
      </c>
      <c r="AD270" s="28">
        <v>1161000</v>
      </c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>
      <c r="B271" s="5" t="s">
        <v>274</v>
      </c>
      <c r="C271" s="5" t="b">
        <f t="shared" si="7"/>
        <v>1</v>
      </c>
      <c r="D271" s="5" t="s">
        <v>274</v>
      </c>
      <c r="E271" s="41">
        <v>1106000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41">
        <v>0</v>
      </c>
      <c r="Q271" s="28">
        <v>0</v>
      </c>
      <c r="R271" s="28">
        <v>0</v>
      </c>
      <c r="S271" s="28">
        <v>1161000</v>
      </c>
      <c r="T271" s="28">
        <v>1161000</v>
      </c>
      <c r="U271" s="28">
        <v>1161000</v>
      </c>
      <c r="V271" s="28">
        <v>1161000</v>
      </c>
      <c r="W271" s="28">
        <v>1161000</v>
      </c>
      <c r="X271" s="28">
        <v>1161000</v>
      </c>
      <c r="Y271" s="28">
        <v>1161000</v>
      </c>
      <c r="Z271" s="28">
        <v>1161000</v>
      </c>
      <c r="AA271" s="28">
        <v>1161000</v>
      </c>
      <c r="AB271" s="28">
        <v>1161000</v>
      </c>
      <c r="AC271" s="28">
        <v>1161000</v>
      </c>
      <c r="AD271" s="28">
        <v>1161000</v>
      </c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>
      <c r="B272" s="5" t="s">
        <v>274</v>
      </c>
      <c r="C272" s="5" t="b">
        <f t="shared" si="7"/>
        <v>1</v>
      </c>
      <c r="D272" s="5" t="s">
        <v>274</v>
      </c>
      <c r="E272" s="41">
        <v>1106000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41">
        <v>0</v>
      </c>
      <c r="Q272" s="28">
        <v>0</v>
      </c>
      <c r="R272" s="28">
        <v>0</v>
      </c>
      <c r="S272" s="28">
        <v>1161000</v>
      </c>
      <c r="T272" s="28">
        <v>1161000</v>
      </c>
      <c r="U272" s="28">
        <v>1161000</v>
      </c>
      <c r="V272" s="28">
        <v>1161000</v>
      </c>
      <c r="W272" s="28">
        <v>1161000</v>
      </c>
      <c r="X272" s="28">
        <v>1161000</v>
      </c>
      <c r="Y272" s="28">
        <v>1161000</v>
      </c>
      <c r="Z272" s="28">
        <v>1161000</v>
      </c>
      <c r="AA272" s="28">
        <v>1161000</v>
      </c>
      <c r="AB272" s="28">
        <v>1161000</v>
      </c>
      <c r="AC272" s="28">
        <v>1161000</v>
      </c>
      <c r="AD272" s="28">
        <v>1161000</v>
      </c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>
      <c r="B273" s="5" t="s">
        <v>274</v>
      </c>
      <c r="C273" s="5" t="b">
        <f t="shared" si="7"/>
        <v>1</v>
      </c>
      <c r="D273" s="5" t="s">
        <v>274</v>
      </c>
      <c r="E273" s="41">
        <v>1106000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41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1161000</v>
      </c>
      <c r="V273" s="28">
        <v>1161000</v>
      </c>
      <c r="W273" s="28">
        <v>1161000</v>
      </c>
      <c r="X273" s="28">
        <v>1161000</v>
      </c>
      <c r="Y273" s="28">
        <v>1161000</v>
      </c>
      <c r="Z273" s="28">
        <v>1161000</v>
      </c>
      <c r="AA273" s="28">
        <v>1161000</v>
      </c>
      <c r="AB273" s="28">
        <v>1161000</v>
      </c>
      <c r="AC273" s="28">
        <v>1161000</v>
      </c>
      <c r="AD273" s="28">
        <v>1161000</v>
      </c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>
      <c r="B274" s="5" t="s">
        <v>274</v>
      </c>
      <c r="C274" s="5" t="b">
        <f t="shared" si="7"/>
        <v>1</v>
      </c>
      <c r="D274" s="5" t="s">
        <v>274</v>
      </c>
      <c r="E274" s="41">
        <v>1106000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41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1161000</v>
      </c>
      <c r="V274" s="28">
        <v>1161000</v>
      </c>
      <c r="W274" s="28">
        <v>1161000</v>
      </c>
      <c r="X274" s="28">
        <v>1161000</v>
      </c>
      <c r="Y274" s="28">
        <v>1161000</v>
      </c>
      <c r="Z274" s="28">
        <v>1161000</v>
      </c>
      <c r="AA274" s="28">
        <v>1161000</v>
      </c>
      <c r="AB274" s="28">
        <v>1161000</v>
      </c>
      <c r="AC274" s="28">
        <v>1161000</v>
      </c>
      <c r="AD274" s="28">
        <v>1161000</v>
      </c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>
      <c r="B275" s="5" t="s">
        <v>274</v>
      </c>
      <c r="C275" s="5" t="b">
        <f t="shared" si="7"/>
        <v>1</v>
      </c>
      <c r="D275" s="5" t="s">
        <v>274</v>
      </c>
      <c r="E275" s="41">
        <v>1106000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41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1161000</v>
      </c>
      <c r="V275" s="28">
        <v>1161000</v>
      </c>
      <c r="W275" s="28">
        <v>1161000</v>
      </c>
      <c r="X275" s="28">
        <v>1161000</v>
      </c>
      <c r="Y275" s="28">
        <v>1161000</v>
      </c>
      <c r="Z275" s="28">
        <v>1161000</v>
      </c>
      <c r="AA275" s="28">
        <v>1161000</v>
      </c>
      <c r="AB275" s="28">
        <v>1161000</v>
      </c>
      <c r="AC275" s="28">
        <v>1161000</v>
      </c>
      <c r="AD275" s="28">
        <v>1161000</v>
      </c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>
      <c r="B276" s="5" t="s">
        <v>274</v>
      </c>
      <c r="C276" s="5" t="b">
        <f t="shared" si="7"/>
        <v>1</v>
      </c>
      <c r="D276" s="5" t="s">
        <v>274</v>
      </c>
      <c r="E276" s="41">
        <v>1106000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41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1161000</v>
      </c>
      <c r="V276" s="28">
        <v>1161000</v>
      </c>
      <c r="W276" s="28">
        <v>1161000</v>
      </c>
      <c r="X276" s="28">
        <v>1161000</v>
      </c>
      <c r="Y276" s="28">
        <v>1161000</v>
      </c>
      <c r="Z276" s="28">
        <v>1161000</v>
      </c>
      <c r="AA276" s="28">
        <v>1161000</v>
      </c>
      <c r="AB276" s="28">
        <v>1161000</v>
      </c>
      <c r="AC276" s="28">
        <v>1161000</v>
      </c>
      <c r="AD276" s="28">
        <v>1161000</v>
      </c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>
      <c r="B277" s="5" t="s">
        <v>274</v>
      </c>
      <c r="C277" s="5" t="b">
        <f t="shared" si="7"/>
        <v>1</v>
      </c>
      <c r="D277" s="5" t="s">
        <v>274</v>
      </c>
      <c r="E277" s="41">
        <v>1106000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41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1161000</v>
      </c>
      <c r="V277" s="28">
        <v>1161000</v>
      </c>
      <c r="W277" s="28">
        <v>1161000</v>
      </c>
      <c r="X277" s="28">
        <v>1161000</v>
      </c>
      <c r="Y277" s="28">
        <v>1161000</v>
      </c>
      <c r="Z277" s="28">
        <v>1161000</v>
      </c>
      <c r="AA277" s="28">
        <v>1161000</v>
      </c>
      <c r="AB277" s="28">
        <v>1161000</v>
      </c>
      <c r="AC277" s="28">
        <v>1161000</v>
      </c>
      <c r="AD277" s="28">
        <v>1161000</v>
      </c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>
      <c r="B278" s="5" t="s">
        <v>274</v>
      </c>
      <c r="C278" s="5" t="b">
        <f t="shared" si="7"/>
        <v>1</v>
      </c>
      <c r="D278" s="5" t="s">
        <v>274</v>
      </c>
      <c r="E278" s="41">
        <v>1106000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41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1161000</v>
      </c>
      <c r="V278" s="28">
        <v>1161000</v>
      </c>
      <c r="W278" s="28">
        <v>1161000</v>
      </c>
      <c r="X278" s="28">
        <v>1161000</v>
      </c>
      <c r="Y278" s="28">
        <v>1161000</v>
      </c>
      <c r="Z278" s="28">
        <v>1161000</v>
      </c>
      <c r="AA278" s="28">
        <v>1161000</v>
      </c>
      <c r="AB278" s="28">
        <v>1161000</v>
      </c>
      <c r="AC278" s="28">
        <v>1161000</v>
      </c>
      <c r="AD278" s="28">
        <v>1161000</v>
      </c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>
      <c r="B279" s="5" t="s">
        <v>274</v>
      </c>
      <c r="C279" s="5" t="b">
        <f t="shared" si="7"/>
        <v>1</v>
      </c>
      <c r="D279" s="5" t="s">
        <v>274</v>
      </c>
      <c r="E279" s="41">
        <v>1106000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41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1161000</v>
      </c>
      <c r="V279" s="28">
        <v>1161000</v>
      </c>
      <c r="W279" s="28">
        <v>1161000</v>
      </c>
      <c r="X279" s="28">
        <v>1161000</v>
      </c>
      <c r="Y279" s="28">
        <v>1161000</v>
      </c>
      <c r="Z279" s="28">
        <v>1161000</v>
      </c>
      <c r="AA279" s="28">
        <v>1161000</v>
      </c>
      <c r="AB279" s="28">
        <v>1161000</v>
      </c>
      <c r="AC279" s="28">
        <v>1161000</v>
      </c>
      <c r="AD279" s="28">
        <v>1161000</v>
      </c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>
      <c r="B280" s="5" t="s">
        <v>274</v>
      </c>
      <c r="C280" s="5" t="b">
        <f t="shared" si="7"/>
        <v>1</v>
      </c>
      <c r="D280" s="5" t="s">
        <v>274</v>
      </c>
      <c r="E280" s="41">
        <v>1106000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41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1161000</v>
      </c>
      <c r="V280" s="28">
        <v>1161000</v>
      </c>
      <c r="W280" s="28">
        <v>1161000</v>
      </c>
      <c r="X280" s="28">
        <v>1161000</v>
      </c>
      <c r="Y280" s="28">
        <v>1161000</v>
      </c>
      <c r="Z280" s="28">
        <v>1161000</v>
      </c>
      <c r="AA280" s="28">
        <v>1161000</v>
      </c>
      <c r="AB280" s="28">
        <v>1161000</v>
      </c>
      <c r="AC280" s="28">
        <v>1161000</v>
      </c>
      <c r="AD280" s="28">
        <v>1161000</v>
      </c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>
      <c r="B281" s="5" t="s">
        <v>275</v>
      </c>
      <c r="C281" s="5" t="b">
        <f t="shared" si="7"/>
        <v>1</v>
      </c>
      <c r="D281" s="5" t="s">
        <v>275</v>
      </c>
      <c r="E281" s="41">
        <v>2552000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41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>
      <c r="B282" s="5" t="s">
        <v>54</v>
      </c>
      <c r="C282" s="5" t="b">
        <f t="shared" si="7"/>
        <v>1</v>
      </c>
      <c r="D282" s="5" t="s">
        <v>54</v>
      </c>
      <c r="E282" s="41">
        <v>3062400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41">
        <v>0</v>
      </c>
      <c r="Q282" s="28">
        <v>0</v>
      </c>
      <c r="R282" s="28">
        <v>0</v>
      </c>
      <c r="S282" s="28">
        <v>3215000</v>
      </c>
      <c r="T282" s="28">
        <v>3215000</v>
      </c>
      <c r="U282" s="28">
        <v>3215000</v>
      </c>
      <c r="V282" s="28">
        <v>3215000</v>
      </c>
      <c r="W282" s="28">
        <v>3215000</v>
      </c>
      <c r="X282" s="28">
        <v>3215000</v>
      </c>
      <c r="Y282" s="28">
        <v>3215000</v>
      </c>
      <c r="Z282" s="28">
        <v>3215000</v>
      </c>
      <c r="AA282" s="28">
        <v>3215000</v>
      </c>
      <c r="AB282" s="28">
        <v>3215000</v>
      </c>
      <c r="AC282" s="28">
        <v>3215000</v>
      </c>
      <c r="AD282" s="28">
        <v>3215000</v>
      </c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>
      <c r="B283" s="5" t="s">
        <v>276</v>
      </c>
      <c r="C283" s="5" t="b">
        <f t="shared" si="7"/>
        <v>1</v>
      </c>
      <c r="D283" s="5" t="s">
        <v>276</v>
      </c>
      <c r="E283" s="41">
        <v>1734400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41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>
      <c r="B284" s="5" t="s">
        <v>156</v>
      </c>
      <c r="C284" s="5" t="b">
        <f t="shared" si="7"/>
        <v>1</v>
      </c>
      <c r="D284" s="5" t="s">
        <v>156</v>
      </c>
      <c r="E284" s="41">
        <v>2540400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41">
        <v>0</v>
      </c>
      <c r="Q284" s="28">
        <v>0</v>
      </c>
      <c r="R284" s="28">
        <v>0</v>
      </c>
      <c r="S284" s="28">
        <v>2667000</v>
      </c>
      <c r="T284" s="28">
        <v>2667000</v>
      </c>
      <c r="U284" s="28">
        <v>2667000</v>
      </c>
      <c r="V284" s="28">
        <v>2667000</v>
      </c>
      <c r="W284" s="28">
        <v>2667000</v>
      </c>
      <c r="X284" s="28">
        <v>2667000</v>
      </c>
      <c r="Y284" s="28">
        <v>2667000</v>
      </c>
      <c r="Z284" s="28">
        <v>2667000</v>
      </c>
      <c r="AA284" s="28">
        <v>2667000</v>
      </c>
      <c r="AB284" s="28">
        <v>2667000</v>
      </c>
      <c r="AC284" s="28">
        <v>2667000</v>
      </c>
      <c r="AD284" s="28">
        <v>2667000</v>
      </c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>
      <c r="B285" s="5" t="s">
        <v>277</v>
      </c>
      <c r="C285" s="5" t="b">
        <f t="shared" si="7"/>
        <v>1</v>
      </c>
      <c r="D285" s="5" t="s">
        <v>277</v>
      </c>
      <c r="E285" s="41">
        <v>2117000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41">
        <v>0</v>
      </c>
      <c r="Q285" s="28">
        <v>0</v>
      </c>
      <c r="R285" s="28">
        <v>0</v>
      </c>
      <c r="S285" s="28">
        <v>2223000</v>
      </c>
      <c r="T285" s="28">
        <v>2223000</v>
      </c>
      <c r="U285" s="28">
        <v>2223000</v>
      </c>
      <c r="V285" s="28">
        <v>2223000</v>
      </c>
      <c r="W285" s="28">
        <v>2223000</v>
      </c>
      <c r="X285" s="28">
        <v>2223000</v>
      </c>
      <c r="Y285" s="28">
        <v>2223000</v>
      </c>
      <c r="Z285" s="28">
        <v>2223000</v>
      </c>
      <c r="AA285" s="28">
        <v>2223000</v>
      </c>
      <c r="AB285" s="28">
        <v>2223000</v>
      </c>
      <c r="AC285" s="28">
        <v>2223000</v>
      </c>
      <c r="AD285" s="28">
        <v>2223000</v>
      </c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>
      <c r="B286" s="5" t="s">
        <v>277</v>
      </c>
      <c r="C286" s="5" t="b">
        <f t="shared" si="7"/>
        <v>1</v>
      </c>
      <c r="D286" s="5" t="s">
        <v>277</v>
      </c>
      <c r="E286" s="41">
        <v>2117000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41">
        <v>0</v>
      </c>
      <c r="Q286" s="28">
        <v>0</v>
      </c>
      <c r="R286" s="28">
        <v>0</v>
      </c>
      <c r="S286" s="28">
        <v>2223000</v>
      </c>
      <c r="T286" s="28">
        <v>2223000</v>
      </c>
      <c r="U286" s="28">
        <v>2223000</v>
      </c>
      <c r="V286" s="28">
        <v>2223000</v>
      </c>
      <c r="W286" s="28">
        <v>2223000</v>
      </c>
      <c r="X286" s="28">
        <v>2223000</v>
      </c>
      <c r="Y286" s="28">
        <v>2223000</v>
      </c>
      <c r="Z286" s="28">
        <v>2223000</v>
      </c>
      <c r="AA286" s="28">
        <v>2223000</v>
      </c>
      <c r="AB286" s="28">
        <v>2223000</v>
      </c>
      <c r="AC286" s="28">
        <v>2223000</v>
      </c>
      <c r="AD286" s="28">
        <v>2223000</v>
      </c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>
      <c r="B287" s="5" t="s">
        <v>277</v>
      </c>
      <c r="C287" s="5" t="b">
        <f t="shared" si="7"/>
        <v>1</v>
      </c>
      <c r="D287" s="5" t="s">
        <v>277</v>
      </c>
      <c r="E287" s="41">
        <v>2117000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41">
        <v>0</v>
      </c>
      <c r="Q287" s="28">
        <v>0</v>
      </c>
      <c r="R287" s="28">
        <v>0</v>
      </c>
      <c r="S287" s="28">
        <v>2223000</v>
      </c>
      <c r="T287" s="28">
        <v>2223000</v>
      </c>
      <c r="U287" s="28">
        <v>2223000</v>
      </c>
      <c r="V287" s="28">
        <v>2223000</v>
      </c>
      <c r="W287" s="28">
        <v>2223000</v>
      </c>
      <c r="X287" s="28">
        <v>2223000</v>
      </c>
      <c r="Y287" s="28">
        <v>2223000</v>
      </c>
      <c r="Z287" s="28">
        <v>2223000</v>
      </c>
      <c r="AA287" s="28">
        <v>2223000</v>
      </c>
      <c r="AB287" s="28">
        <v>2223000</v>
      </c>
      <c r="AC287" s="28">
        <v>2223000</v>
      </c>
      <c r="AD287" s="28">
        <v>2223000</v>
      </c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>
      <c r="B288" s="5" t="s">
        <v>277</v>
      </c>
      <c r="C288" s="5" t="b">
        <f t="shared" si="7"/>
        <v>1</v>
      </c>
      <c r="D288" s="5" t="s">
        <v>277</v>
      </c>
      <c r="E288" s="41">
        <v>2117000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41">
        <v>0</v>
      </c>
      <c r="Q288" s="28">
        <v>0</v>
      </c>
      <c r="R288" s="28">
        <v>0</v>
      </c>
      <c r="S288" s="28">
        <v>2223000</v>
      </c>
      <c r="T288" s="28">
        <v>2223000</v>
      </c>
      <c r="U288" s="28">
        <v>2223000</v>
      </c>
      <c r="V288" s="28">
        <v>2223000</v>
      </c>
      <c r="W288" s="28">
        <v>2223000</v>
      </c>
      <c r="X288" s="28">
        <v>2223000</v>
      </c>
      <c r="Y288" s="28">
        <v>2223000</v>
      </c>
      <c r="Z288" s="28">
        <v>2223000</v>
      </c>
      <c r="AA288" s="28">
        <v>2223000</v>
      </c>
      <c r="AB288" s="28">
        <v>2223000</v>
      </c>
      <c r="AC288" s="28">
        <v>2223000</v>
      </c>
      <c r="AD288" s="28">
        <v>2223000</v>
      </c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>
      <c r="B289" s="5" t="s">
        <v>277</v>
      </c>
      <c r="C289" s="5" t="b">
        <f t="shared" si="7"/>
        <v>1</v>
      </c>
      <c r="D289" s="5" t="s">
        <v>277</v>
      </c>
      <c r="E289" s="41">
        <v>2117000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41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2223000</v>
      </c>
      <c r="V289" s="28">
        <v>2223000</v>
      </c>
      <c r="W289" s="28">
        <v>2223000</v>
      </c>
      <c r="X289" s="28">
        <v>2223000</v>
      </c>
      <c r="Y289" s="28">
        <v>2223000</v>
      </c>
      <c r="Z289" s="28">
        <v>2223000</v>
      </c>
      <c r="AA289" s="28">
        <v>2223000</v>
      </c>
      <c r="AB289" s="28">
        <v>2223000</v>
      </c>
      <c r="AC289" s="28">
        <v>2223000</v>
      </c>
      <c r="AD289" s="28">
        <v>2223000</v>
      </c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>
      <c r="B290" s="5" t="s">
        <v>277</v>
      </c>
      <c r="C290" s="5" t="b">
        <f t="shared" si="7"/>
        <v>1</v>
      </c>
      <c r="D290" s="5" t="s">
        <v>277</v>
      </c>
      <c r="E290" s="41">
        <v>2117000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41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2223000</v>
      </c>
      <c r="V290" s="28">
        <v>2223000</v>
      </c>
      <c r="W290" s="28">
        <v>2223000</v>
      </c>
      <c r="X290" s="28">
        <v>2223000</v>
      </c>
      <c r="Y290" s="28">
        <v>2223000</v>
      </c>
      <c r="Z290" s="28">
        <v>2223000</v>
      </c>
      <c r="AA290" s="28">
        <v>2223000</v>
      </c>
      <c r="AB290" s="28">
        <v>2223000</v>
      </c>
      <c r="AC290" s="28">
        <v>2223000</v>
      </c>
      <c r="AD290" s="28">
        <v>2223000</v>
      </c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>
      <c r="B291" s="5" t="s">
        <v>277</v>
      </c>
      <c r="C291" s="5" t="b">
        <f t="shared" si="7"/>
        <v>1</v>
      </c>
      <c r="D291" s="5" t="s">
        <v>277</v>
      </c>
      <c r="E291" s="41">
        <v>2117000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41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2223000</v>
      </c>
      <c r="V291" s="28">
        <v>2223000</v>
      </c>
      <c r="W291" s="28">
        <v>2223000</v>
      </c>
      <c r="X291" s="28">
        <v>2223000</v>
      </c>
      <c r="Y291" s="28">
        <v>2223000</v>
      </c>
      <c r="Z291" s="28">
        <v>2223000</v>
      </c>
      <c r="AA291" s="28">
        <v>2223000</v>
      </c>
      <c r="AB291" s="28">
        <v>2223000</v>
      </c>
      <c r="AC291" s="28">
        <v>2223000</v>
      </c>
      <c r="AD291" s="28">
        <v>2223000</v>
      </c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>
      <c r="B292" s="5" t="s">
        <v>277</v>
      </c>
      <c r="C292" s="5" t="b">
        <f t="shared" si="7"/>
        <v>1</v>
      </c>
      <c r="D292" s="5" t="s">
        <v>277</v>
      </c>
      <c r="E292" s="41">
        <v>2117000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41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2223000</v>
      </c>
      <c r="V292" s="28">
        <v>2223000</v>
      </c>
      <c r="W292" s="28">
        <v>2223000</v>
      </c>
      <c r="X292" s="28">
        <v>2223000</v>
      </c>
      <c r="Y292" s="28">
        <v>2223000</v>
      </c>
      <c r="Z292" s="28">
        <v>2223000</v>
      </c>
      <c r="AA292" s="28">
        <v>2223000</v>
      </c>
      <c r="AB292" s="28">
        <v>2223000</v>
      </c>
      <c r="AC292" s="28">
        <v>2223000</v>
      </c>
      <c r="AD292" s="28">
        <v>2223000</v>
      </c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>
      <c r="B293" s="5" t="s">
        <v>277</v>
      </c>
      <c r="C293" s="5" t="b">
        <f t="shared" ref="C293:C356" si="10">B293=D293</f>
        <v>1</v>
      </c>
      <c r="D293" s="5" t="s">
        <v>277</v>
      </c>
      <c r="E293" s="41">
        <v>2117000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41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2223000</v>
      </c>
      <c r="V293" s="28">
        <v>2223000</v>
      </c>
      <c r="W293" s="28">
        <v>2223000</v>
      </c>
      <c r="X293" s="28">
        <v>2223000</v>
      </c>
      <c r="Y293" s="28">
        <v>2223000</v>
      </c>
      <c r="Z293" s="28">
        <v>2223000</v>
      </c>
      <c r="AA293" s="28">
        <v>2223000</v>
      </c>
      <c r="AB293" s="28">
        <v>2223000</v>
      </c>
      <c r="AC293" s="28">
        <v>2223000</v>
      </c>
      <c r="AD293" s="28">
        <v>2223000</v>
      </c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>
      <c r="B294" s="5" t="s">
        <v>277</v>
      </c>
      <c r="C294" s="5" t="b">
        <f t="shared" si="10"/>
        <v>1</v>
      </c>
      <c r="D294" s="5" t="s">
        <v>277</v>
      </c>
      <c r="E294" s="41">
        <v>2117000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41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2223000</v>
      </c>
      <c r="V294" s="28">
        <v>2223000</v>
      </c>
      <c r="W294" s="28">
        <v>2223000</v>
      </c>
      <c r="X294" s="28">
        <v>2223000</v>
      </c>
      <c r="Y294" s="28">
        <v>2223000</v>
      </c>
      <c r="Z294" s="28">
        <v>2223000</v>
      </c>
      <c r="AA294" s="28">
        <v>2223000</v>
      </c>
      <c r="AB294" s="28">
        <v>2223000</v>
      </c>
      <c r="AC294" s="28">
        <v>2223000</v>
      </c>
      <c r="AD294" s="28">
        <v>2223000</v>
      </c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>
      <c r="B295" s="5" t="s">
        <v>278</v>
      </c>
      <c r="C295" s="5" t="b">
        <f t="shared" si="10"/>
        <v>1</v>
      </c>
      <c r="D295" s="5" t="s">
        <v>278</v>
      </c>
      <c r="E295" s="41">
        <v>2577400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41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>
      <c r="B296" s="5" t="s">
        <v>279</v>
      </c>
      <c r="C296" s="5" t="b">
        <f t="shared" si="10"/>
        <v>1</v>
      </c>
      <c r="D296" s="5" t="s">
        <v>279</v>
      </c>
      <c r="E296" s="41">
        <v>1288700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41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>
      <c r="B297" s="5" t="s">
        <v>55</v>
      </c>
      <c r="C297" s="5" t="b">
        <f t="shared" si="10"/>
        <v>1</v>
      </c>
      <c r="D297" s="5" t="s">
        <v>55</v>
      </c>
      <c r="E297" s="41">
        <v>5673000</v>
      </c>
      <c r="G297" s="28">
        <v>0</v>
      </c>
      <c r="H297" s="28">
        <v>0</v>
      </c>
      <c r="I297" s="28">
        <v>0</v>
      </c>
      <c r="J297" s="28">
        <v>5673000</v>
      </c>
      <c r="K297" s="28">
        <v>5673000</v>
      </c>
      <c r="L297" s="28">
        <v>5673000</v>
      </c>
      <c r="M297" s="28">
        <v>5673000</v>
      </c>
      <c r="N297" s="28">
        <v>5673000</v>
      </c>
      <c r="O297" s="28">
        <v>5673000</v>
      </c>
      <c r="P297" s="41">
        <v>5673000</v>
      </c>
      <c r="Q297" s="28">
        <v>5673000</v>
      </c>
      <c r="R297" s="28">
        <v>5673000</v>
      </c>
      <c r="S297" s="28">
        <v>5957000</v>
      </c>
      <c r="T297" s="28">
        <v>5957000</v>
      </c>
      <c r="U297" s="28">
        <v>5957000</v>
      </c>
      <c r="V297" s="28">
        <v>5957000</v>
      </c>
      <c r="W297" s="28">
        <v>5957000</v>
      </c>
      <c r="X297" s="28">
        <v>5957000</v>
      </c>
      <c r="Y297" s="28">
        <v>5957000</v>
      </c>
      <c r="Z297" s="28">
        <v>5957000</v>
      </c>
      <c r="AA297" s="28">
        <v>5957000</v>
      </c>
      <c r="AB297" s="28">
        <v>5957000</v>
      </c>
      <c r="AC297" s="28">
        <v>5957000</v>
      </c>
      <c r="AD297" s="28">
        <v>5957000</v>
      </c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>
      <c r="B298" s="5" t="s">
        <v>157</v>
      </c>
      <c r="C298" s="5" t="b">
        <f t="shared" si="10"/>
        <v>1</v>
      </c>
      <c r="D298" s="5" t="s">
        <v>157</v>
      </c>
      <c r="E298" s="41">
        <v>2651000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41">
        <v>2651000</v>
      </c>
      <c r="Q298" s="28">
        <v>2651000</v>
      </c>
      <c r="R298" s="28">
        <v>2651000</v>
      </c>
      <c r="S298" s="28">
        <v>2784000</v>
      </c>
      <c r="T298" s="28">
        <v>2784000</v>
      </c>
      <c r="U298" s="28">
        <v>2784000</v>
      </c>
      <c r="V298" s="28">
        <v>2784000</v>
      </c>
      <c r="W298" s="28">
        <v>2784000</v>
      </c>
      <c r="X298" s="28">
        <v>2784000</v>
      </c>
      <c r="Y298" s="28">
        <v>2784000</v>
      </c>
      <c r="Z298" s="28">
        <v>2784000</v>
      </c>
      <c r="AA298" s="28">
        <v>2784000</v>
      </c>
      <c r="AB298" s="28">
        <v>2784000</v>
      </c>
      <c r="AC298" s="28">
        <v>2784000</v>
      </c>
      <c r="AD298" s="28">
        <v>2784000</v>
      </c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>
      <c r="B299" s="5" t="s">
        <v>158</v>
      </c>
      <c r="C299" s="5" t="b">
        <f t="shared" si="10"/>
        <v>1</v>
      </c>
      <c r="D299" s="5" t="s">
        <v>158</v>
      </c>
      <c r="E299" s="41">
        <v>1106000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41">
        <v>0</v>
      </c>
      <c r="Q299" s="28">
        <v>1106000</v>
      </c>
      <c r="R299" s="28">
        <v>1106000</v>
      </c>
      <c r="S299" s="28">
        <v>1161000</v>
      </c>
      <c r="T299" s="28">
        <v>1161000</v>
      </c>
      <c r="U299" s="28">
        <v>1161000</v>
      </c>
      <c r="V299" s="28">
        <v>1161000</v>
      </c>
      <c r="W299" s="28">
        <v>1161000</v>
      </c>
      <c r="X299" s="28">
        <v>1161000</v>
      </c>
      <c r="Y299" s="28">
        <v>1161000</v>
      </c>
      <c r="Z299" s="28">
        <v>1161000</v>
      </c>
      <c r="AA299" s="28">
        <v>1161000</v>
      </c>
      <c r="AB299" s="28">
        <v>1161000</v>
      </c>
      <c r="AC299" s="28">
        <v>1161000</v>
      </c>
      <c r="AD299" s="28">
        <v>1161000</v>
      </c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>
      <c r="B300" s="5" t="s">
        <v>158</v>
      </c>
      <c r="C300" s="5" t="b">
        <f t="shared" si="10"/>
        <v>1</v>
      </c>
      <c r="D300" s="5" t="s">
        <v>158</v>
      </c>
      <c r="E300" s="41">
        <v>1106000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41">
        <v>0</v>
      </c>
      <c r="Q300" s="28">
        <v>1106000</v>
      </c>
      <c r="R300" s="28">
        <v>1106000</v>
      </c>
      <c r="S300" s="28">
        <v>1161000</v>
      </c>
      <c r="T300" s="28">
        <v>1161000</v>
      </c>
      <c r="U300" s="28">
        <v>1161000</v>
      </c>
      <c r="V300" s="28">
        <v>1161000</v>
      </c>
      <c r="W300" s="28">
        <v>1161000</v>
      </c>
      <c r="X300" s="28">
        <v>1161000</v>
      </c>
      <c r="Y300" s="28">
        <v>1161000</v>
      </c>
      <c r="Z300" s="28">
        <v>1161000</v>
      </c>
      <c r="AA300" s="28">
        <v>1161000</v>
      </c>
      <c r="AB300" s="28">
        <v>1161000</v>
      </c>
      <c r="AC300" s="28">
        <v>1161000</v>
      </c>
      <c r="AD300" s="28">
        <v>1161000</v>
      </c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>
      <c r="B301" s="5" t="s">
        <v>157</v>
      </c>
      <c r="C301" s="5" t="b">
        <f t="shared" si="10"/>
        <v>1</v>
      </c>
      <c r="D301" s="5" t="s">
        <v>157</v>
      </c>
      <c r="E301" s="41">
        <v>2651000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41">
        <v>0</v>
      </c>
      <c r="Q301" s="28">
        <v>0</v>
      </c>
      <c r="R301" s="28">
        <v>0</v>
      </c>
      <c r="S301" s="28">
        <v>2784000</v>
      </c>
      <c r="T301" s="28">
        <v>2784000</v>
      </c>
      <c r="U301" s="28">
        <v>2784000</v>
      </c>
      <c r="V301" s="28">
        <v>2784000</v>
      </c>
      <c r="W301" s="28">
        <v>2784000</v>
      </c>
      <c r="X301" s="28">
        <v>2784000</v>
      </c>
      <c r="Y301" s="28">
        <v>2784000</v>
      </c>
      <c r="Z301" s="28">
        <v>2784000</v>
      </c>
      <c r="AA301" s="28">
        <v>2784000</v>
      </c>
      <c r="AB301" s="28">
        <v>2784000</v>
      </c>
      <c r="AC301" s="28">
        <v>2784000</v>
      </c>
      <c r="AD301" s="28">
        <v>2784000</v>
      </c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>
      <c r="B302" s="5" t="s">
        <v>158</v>
      </c>
      <c r="C302" s="5" t="b">
        <f t="shared" si="10"/>
        <v>1</v>
      </c>
      <c r="D302" s="5" t="s">
        <v>158</v>
      </c>
      <c r="E302" s="41">
        <v>1106000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41">
        <v>0</v>
      </c>
      <c r="Q302" s="28">
        <v>0</v>
      </c>
      <c r="R302" s="28">
        <v>0</v>
      </c>
      <c r="S302" s="28">
        <v>1161000</v>
      </c>
      <c r="T302" s="28">
        <v>1161000</v>
      </c>
      <c r="U302" s="28">
        <v>1161000</v>
      </c>
      <c r="V302" s="28">
        <v>1161000</v>
      </c>
      <c r="W302" s="28">
        <v>1161000</v>
      </c>
      <c r="X302" s="28">
        <v>1161000</v>
      </c>
      <c r="Y302" s="28">
        <v>1161000</v>
      </c>
      <c r="Z302" s="28">
        <v>1161000</v>
      </c>
      <c r="AA302" s="28">
        <v>1161000</v>
      </c>
      <c r="AB302" s="28">
        <v>1161000</v>
      </c>
      <c r="AC302" s="28">
        <v>1161000</v>
      </c>
      <c r="AD302" s="28">
        <v>1161000</v>
      </c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>
      <c r="B303" s="5" t="s">
        <v>157</v>
      </c>
      <c r="C303" s="5" t="b">
        <f t="shared" si="10"/>
        <v>1</v>
      </c>
      <c r="D303" s="5" t="s">
        <v>157</v>
      </c>
      <c r="E303" s="41">
        <v>2651000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41">
        <v>0</v>
      </c>
      <c r="Q303" s="28">
        <v>2651000</v>
      </c>
      <c r="R303" s="28">
        <v>2651000</v>
      </c>
      <c r="S303" s="28">
        <v>2784000</v>
      </c>
      <c r="T303" s="28">
        <v>2784000</v>
      </c>
      <c r="U303" s="28">
        <v>2784000</v>
      </c>
      <c r="V303" s="28">
        <v>2784000</v>
      </c>
      <c r="W303" s="28">
        <v>2784000</v>
      </c>
      <c r="X303" s="28">
        <v>2784000</v>
      </c>
      <c r="Y303" s="28">
        <v>2784000</v>
      </c>
      <c r="Z303" s="28">
        <v>2784000</v>
      </c>
      <c r="AA303" s="28">
        <v>2784000</v>
      </c>
      <c r="AB303" s="28">
        <v>2784000</v>
      </c>
      <c r="AC303" s="28">
        <v>2784000</v>
      </c>
      <c r="AD303" s="28">
        <v>2784000</v>
      </c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>
      <c r="B304" s="5" t="s">
        <v>158</v>
      </c>
      <c r="C304" s="5" t="b">
        <f t="shared" si="10"/>
        <v>1</v>
      </c>
      <c r="D304" s="5" t="s">
        <v>158</v>
      </c>
      <c r="E304" s="41">
        <v>1106000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41">
        <v>0</v>
      </c>
      <c r="Q304" s="28">
        <v>1106000</v>
      </c>
      <c r="R304" s="28">
        <v>1106000</v>
      </c>
      <c r="S304" s="28">
        <v>1161000</v>
      </c>
      <c r="T304" s="28">
        <v>1161000</v>
      </c>
      <c r="U304" s="28">
        <v>1161000</v>
      </c>
      <c r="V304" s="28">
        <v>1161000</v>
      </c>
      <c r="W304" s="28">
        <v>1161000</v>
      </c>
      <c r="X304" s="28">
        <v>1161000</v>
      </c>
      <c r="Y304" s="28">
        <v>1161000</v>
      </c>
      <c r="Z304" s="28">
        <v>1161000</v>
      </c>
      <c r="AA304" s="28">
        <v>1161000</v>
      </c>
      <c r="AB304" s="28">
        <v>1161000</v>
      </c>
      <c r="AC304" s="28">
        <v>1161000</v>
      </c>
      <c r="AD304" s="28">
        <v>1161000</v>
      </c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>
      <c r="B305" s="5" t="s">
        <v>157</v>
      </c>
      <c r="C305" s="5" t="b">
        <f t="shared" si="10"/>
        <v>1</v>
      </c>
      <c r="D305" s="5" t="s">
        <v>157</v>
      </c>
      <c r="E305" s="41">
        <v>2651000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41">
        <v>0</v>
      </c>
      <c r="Q305" s="28">
        <v>2651000</v>
      </c>
      <c r="R305" s="28">
        <v>2651000</v>
      </c>
      <c r="S305" s="28">
        <v>2784000</v>
      </c>
      <c r="T305" s="28">
        <v>2784000</v>
      </c>
      <c r="U305" s="28">
        <v>2784000</v>
      </c>
      <c r="V305" s="28">
        <v>2784000</v>
      </c>
      <c r="W305" s="28">
        <v>2784000</v>
      </c>
      <c r="X305" s="28">
        <v>2784000</v>
      </c>
      <c r="Y305" s="28">
        <v>2784000</v>
      </c>
      <c r="Z305" s="28">
        <v>2784000</v>
      </c>
      <c r="AA305" s="28">
        <v>2784000</v>
      </c>
      <c r="AB305" s="28">
        <v>2784000</v>
      </c>
      <c r="AC305" s="28">
        <v>2784000</v>
      </c>
      <c r="AD305" s="28">
        <v>2784000</v>
      </c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>
      <c r="B306" s="5" t="s">
        <v>158</v>
      </c>
      <c r="C306" s="5" t="b">
        <f t="shared" si="10"/>
        <v>1</v>
      </c>
      <c r="D306" s="5" t="s">
        <v>158</v>
      </c>
      <c r="E306" s="41">
        <v>1106000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41">
        <v>0</v>
      </c>
      <c r="Q306" s="28">
        <v>1106000</v>
      </c>
      <c r="R306" s="28">
        <v>1106000</v>
      </c>
      <c r="S306" s="28">
        <v>1161000</v>
      </c>
      <c r="T306" s="28">
        <v>1161000</v>
      </c>
      <c r="U306" s="28">
        <v>1161000</v>
      </c>
      <c r="V306" s="28">
        <v>1161000</v>
      </c>
      <c r="W306" s="28">
        <v>1161000</v>
      </c>
      <c r="X306" s="28">
        <v>1161000</v>
      </c>
      <c r="Y306" s="28">
        <v>1161000</v>
      </c>
      <c r="Z306" s="28">
        <v>1161000</v>
      </c>
      <c r="AA306" s="28">
        <v>1161000</v>
      </c>
      <c r="AB306" s="28">
        <v>1161000</v>
      </c>
      <c r="AC306" s="28">
        <v>1161000</v>
      </c>
      <c r="AD306" s="28">
        <v>1161000</v>
      </c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>
      <c r="B307" s="5" t="s">
        <v>158</v>
      </c>
      <c r="C307" s="5" t="b">
        <f t="shared" si="10"/>
        <v>1</v>
      </c>
      <c r="D307" s="5" t="s">
        <v>158</v>
      </c>
      <c r="E307" s="41">
        <v>1106000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41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1161000</v>
      </c>
      <c r="Y307" s="28">
        <v>1161000</v>
      </c>
      <c r="Z307" s="28">
        <v>1161000</v>
      </c>
      <c r="AA307" s="28">
        <v>1161000</v>
      </c>
      <c r="AB307" s="28">
        <v>1161000</v>
      </c>
      <c r="AC307" s="28">
        <v>1161000</v>
      </c>
      <c r="AD307" s="28">
        <v>1161000</v>
      </c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>
      <c r="B308" s="5" t="s">
        <v>157</v>
      </c>
      <c r="C308" s="5" t="b">
        <f t="shared" si="10"/>
        <v>1</v>
      </c>
      <c r="D308" s="5" t="s">
        <v>157</v>
      </c>
      <c r="E308" s="41">
        <v>2651000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41">
        <v>0</v>
      </c>
      <c r="Q308" s="28">
        <v>2651000</v>
      </c>
      <c r="R308" s="28">
        <v>2784000</v>
      </c>
      <c r="S308" s="28">
        <v>2784000</v>
      </c>
      <c r="T308" s="28">
        <v>2784000</v>
      </c>
      <c r="U308" s="28">
        <v>2784000</v>
      </c>
      <c r="V308" s="28">
        <v>2784000</v>
      </c>
      <c r="W308" s="28">
        <v>2784000</v>
      </c>
      <c r="X308" s="28">
        <v>2784000</v>
      </c>
      <c r="Y308" s="28">
        <v>2784000</v>
      </c>
      <c r="Z308" s="28">
        <v>2784000</v>
      </c>
      <c r="AA308" s="28">
        <v>2784000</v>
      </c>
      <c r="AB308" s="28">
        <v>2784000</v>
      </c>
      <c r="AC308" s="28">
        <v>2784000</v>
      </c>
      <c r="AD308" s="28">
        <v>2784000</v>
      </c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>
      <c r="B309" s="5" t="s">
        <v>158</v>
      </c>
      <c r="C309" s="5" t="b">
        <f t="shared" si="10"/>
        <v>1</v>
      </c>
      <c r="D309" s="5" t="s">
        <v>158</v>
      </c>
      <c r="E309" s="41">
        <v>1106000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41">
        <v>0</v>
      </c>
      <c r="Q309" s="28">
        <v>1106000</v>
      </c>
      <c r="R309" s="28">
        <v>1161000</v>
      </c>
      <c r="S309" s="28">
        <v>1161000</v>
      </c>
      <c r="T309" s="28">
        <v>1161000</v>
      </c>
      <c r="U309" s="28">
        <v>1161000</v>
      </c>
      <c r="V309" s="28">
        <v>1161000</v>
      </c>
      <c r="W309" s="28">
        <v>1161000</v>
      </c>
      <c r="X309" s="28">
        <v>1161000</v>
      </c>
      <c r="Y309" s="28">
        <v>1161000</v>
      </c>
      <c r="Z309" s="28">
        <v>1161000</v>
      </c>
      <c r="AA309" s="28">
        <v>1161000</v>
      </c>
      <c r="AB309" s="28">
        <v>1161000</v>
      </c>
      <c r="AC309" s="28">
        <v>1161000</v>
      </c>
      <c r="AD309" s="28">
        <v>1161000</v>
      </c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>
      <c r="B310" s="5" t="s">
        <v>157</v>
      </c>
      <c r="C310" s="5" t="b">
        <f t="shared" si="10"/>
        <v>1</v>
      </c>
      <c r="D310" s="5" t="s">
        <v>157</v>
      </c>
      <c r="E310" s="41">
        <v>2651000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41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2784000</v>
      </c>
      <c r="V310" s="28">
        <v>2784000</v>
      </c>
      <c r="W310" s="28">
        <v>2784000</v>
      </c>
      <c r="X310" s="28">
        <v>2784000</v>
      </c>
      <c r="Y310" s="28">
        <v>2784000</v>
      </c>
      <c r="Z310" s="28">
        <v>2784000</v>
      </c>
      <c r="AA310" s="28">
        <v>2784000</v>
      </c>
      <c r="AB310" s="28">
        <v>2784000</v>
      </c>
      <c r="AC310" s="28">
        <v>2784000</v>
      </c>
      <c r="AD310" s="28">
        <v>2784000</v>
      </c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>
      <c r="B311" s="5" t="s">
        <v>158</v>
      </c>
      <c r="C311" s="5" t="b">
        <f t="shared" si="10"/>
        <v>1</v>
      </c>
      <c r="D311" s="5" t="s">
        <v>158</v>
      </c>
      <c r="E311" s="41">
        <v>1106000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41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1161000</v>
      </c>
      <c r="V311" s="28">
        <v>1161000</v>
      </c>
      <c r="W311" s="28">
        <v>1161000</v>
      </c>
      <c r="X311" s="28">
        <v>1161000</v>
      </c>
      <c r="Y311" s="28">
        <v>1161000</v>
      </c>
      <c r="Z311" s="28">
        <v>1161000</v>
      </c>
      <c r="AA311" s="28">
        <v>1161000</v>
      </c>
      <c r="AB311" s="28">
        <v>1161000</v>
      </c>
      <c r="AC311" s="28">
        <v>1161000</v>
      </c>
      <c r="AD311" s="28">
        <v>1161000</v>
      </c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>
      <c r="B312" s="5" t="s">
        <v>157</v>
      </c>
      <c r="C312" s="5" t="b">
        <f t="shared" si="10"/>
        <v>1</v>
      </c>
      <c r="D312" s="5" t="s">
        <v>157</v>
      </c>
      <c r="E312" s="41">
        <v>2651000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41">
        <v>0</v>
      </c>
      <c r="Q312" s="28">
        <v>0</v>
      </c>
      <c r="R312" s="28">
        <v>0</v>
      </c>
      <c r="S312" s="28">
        <v>0</v>
      </c>
      <c r="T312" s="28">
        <v>2784000</v>
      </c>
      <c r="U312" s="28">
        <v>2784000</v>
      </c>
      <c r="V312" s="28">
        <v>2784000</v>
      </c>
      <c r="W312" s="28">
        <v>2784000</v>
      </c>
      <c r="X312" s="28">
        <v>2784000</v>
      </c>
      <c r="Y312" s="28">
        <v>2784000</v>
      </c>
      <c r="Z312" s="28">
        <v>2784000</v>
      </c>
      <c r="AA312" s="28">
        <v>2784000</v>
      </c>
      <c r="AB312" s="28">
        <v>2784000</v>
      </c>
      <c r="AC312" s="28">
        <v>2784000</v>
      </c>
      <c r="AD312" s="28">
        <v>2784000</v>
      </c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>
      <c r="B313" s="5" t="s">
        <v>158</v>
      </c>
      <c r="C313" s="5" t="b">
        <f t="shared" si="10"/>
        <v>1</v>
      </c>
      <c r="D313" s="5" t="s">
        <v>158</v>
      </c>
      <c r="E313" s="41">
        <v>1106000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41">
        <v>0</v>
      </c>
      <c r="Q313" s="28">
        <v>0</v>
      </c>
      <c r="R313" s="28">
        <v>0</v>
      </c>
      <c r="S313" s="28">
        <v>0</v>
      </c>
      <c r="T313" s="28">
        <v>1161000</v>
      </c>
      <c r="U313" s="28">
        <v>1161000</v>
      </c>
      <c r="V313" s="28">
        <v>1161000</v>
      </c>
      <c r="W313" s="28">
        <v>1161000</v>
      </c>
      <c r="X313" s="28">
        <v>1161000</v>
      </c>
      <c r="Y313" s="28">
        <v>1161000</v>
      </c>
      <c r="Z313" s="28">
        <v>1161000</v>
      </c>
      <c r="AA313" s="28">
        <v>1161000</v>
      </c>
      <c r="AB313" s="28">
        <v>1161000</v>
      </c>
      <c r="AC313" s="28">
        <v>1161000</v>
      </c>
      <c r="AD313" s="28">
        <v>1161000</v>
      </c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>
      <c r="B314" s="5" t="s">
        <v>158</v>
      </c>
      <c r="C314" s="5" t="b">
        <f t="shared" si="10"/>
        <v>1</v>
      </c>
      <c r="D314" s="5" t="s">
        <v>158</v>
      </c>
      <c r="E314" s="41">
        <v>1106000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41">
        <v>0</v>
      </c>
      <c r="Q314" s="28">
        <v>0</v>
      </c>
      <c r="R314" s="28">
        <v>0</v>
      </c>
      <c r="S314" s="28">
        <v>1161000</v>
      </c>
      <c r="T314" s="28">
        <v>1161000</v>
      </c>
      <c r="U314" s="28">
        <v>1161000</v>
      </c>
      <c r="V314" s="28">
        <v>1161000</v>
      </c>
      <c r="W314" s="28">
        <v>1161000</v>
      </c>
      <c r="X314" s="28">
        <v>1161000</v>
      </c>
      <c r="Y314" s="28">
        <v>1161000</v>
      </c>
      <c r="Z314" s="28">
        <v>1161000</v>
      </c>
      <c r="AA314" s="28">
        <v>1161000</v>
      </c>
      <c r="AB314" s="28">
        <v>1161000</v>
      </c>
      <c r="AC314" s="28">
        <v>1161000</v>
      </c>
      <c r="AD314" s="28">
        <v>1161000</v>
      </c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>
      <c r="B315" s="5" t="s">
        <v>158</v>
      </c>
      <c r="C315" s="5" t="b">
        <f t="shared" si="10"/>
        <v>1</v>
      </c>
      <c r="D315" s="5" t="s">
        <v>158</v>
      </c>
      <c r="E315" s="41">
        <v>1106000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41">
        <v>0</v>
      </c>
      <c r="Q315" s="28">
        <v>0</v>
      </c>
      <c r="R315" s="28">
        <v>0</v>
      </c>
      <c r="S315" s="28">
        <v>1161000</v>
      </c>
      <c r="T315" s="28">
        <v>1161000</v>
      </c>
      <c r="U315" s="28">
        <v>1161000</v>
      </c>
      <c r="V315" s="28">
        <v>1161000</v>
      </c>
      <c r="W315" s="28">
        <v>1161000</v>
      </c>
      <c r="X315" s="28">
        <v>1161000</v>
      </c>
      <c r="Y315" s="28">
        <v>1161000</v>
      </c>
      <c r="Z315" s="28">
        <v>1161000</v>
      </c>
      <c r="AA315" s="28">
        <v>1161000</v>
      </c>
      <c r="AB315" s="28">
        <v>1161000</v>
      </c>
      <c r="AC315" s="28">
        <v>1161000</v>
      </c>
      <c r="AD315" s="28">
        <v>1161000</v>
      </c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>
      <c r="B316" s="5" t="s">
        <v>158</v>
      </c>
      <c r="C316" s="5" t="b">
        <f t="shared" si="10"/>
        <v>1</v>
      </c>
      <c r="D316" s="5" t="s">
        <v>158</v>
      </c>
      <c r="E316" s="41">
        <v>1106000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41">
        <v>0</v>
      </c>
      <c r="Q316" s="28">
        <v>0</v>
      </c>
      <c r="R316" s="28">
        <v>0</v>
      </c>
      <c r="S316" s="28">
        <v>1161000</v>
      </c>
      <c r="T316" s="28">
        <v>1161000</v>
      </c>
      <c r="U316" s="28">
        <v>1161000</v>
      </c>
      <c r="V316" s="28">
        <v>1161000</v>
      </c>
      <c r="W316" s="28">
        <v>1161000</v>
      </c>
      <c r="X316" s="28">
        <v>1161000</v>
      </c>
      <c r="Y316" s="28">
        <v>1161000</v>
      </c>
      <c r="Z316" s="28">
        <v>1161000</v>
      </c>
      <c r="AA316" s="28">
        <v>1161000</v>
      </c>
      <c r="AB316" s="28">
        <v>1161000</v>
      </c>
      <c r="AC316" s="28">
        <v>1161000</v>
      </c>
      <c r="AD316" s="28">
        <v>1161000</v>
      </c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>
      <c r="B317" s="5" t="s">
        <v>158</v>
      </c>
      <c r="C317" s="5" t="b">
        <f t="shared" si="10"/>
        <v>1</v>
      </c>
      <c r="D317" s="5" t="s">
        <v>158</v>
      </c>
      <c r="E317" s="41">
        <v>1106000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41">
        <v>0</v>
      </c>
      <c r="Q317" s="28">
        <v>0</v>
      </c>
      <c r="R317" s="28">
        <v>0</v>
      </c>
      <c r="S317" s="28">
        <v>1161000</v>
      </c>
      <c r="T317" s="28">
        <v>1161000</v>
      </c>
      <c r="U317" s="28">
        <v>1161000</v>
      </c>
      <c r="V317" s="28">
        <v>1161000</v>
      </c>
      <c r="W317" s="28">
        <v>1161000</v>
      </c>
      <c r="X317" s="28">
        <v>1161000</v>
      </c>
      <c r="Y317" s="28">
        <v>1161000</v>
      </c>
      <c r="Z317" s="28">
        <v>1161000</v>
      </c>
      <c r="AA317" s="28">
        <v>1161000</v>
      </c>
      <c r="AB317" s="28">
        <v>1161000</v>
      </c>
      <c r="AC317" s="28">
        <v>1161000</v>
      </c>
      <c r="AD317" s="28">
        <v>1161000</v>
      </c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>
      <c r="B318" s="5" t="s">
        <v>158</v>
      </c>
      <c r="C318" s="5" t="b">
        <f t="shared" si="10"/>
        <v>1</v>
      </c>
      <c r="D318" s="5" t="s">
        <v>158</v>
      </c>
      <c r="E318" s="41">
        <v>1106000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41">
        <v>0</v>
      </c>
      <c r="Q318" s="28">
        <v>0</v>
      </c>
      <c r="R318" s="28">
        <v>0</v>
      </c>
      <c r="S318" s="28">
        <v>1161000</v>
      </c>
      <c r="T318" s="28">
        <v>1161000</v>
      </c>
      <c r="U318" s="28">
        <v>1161000</v>
      </c>
      <c r="V318" s="28">
        <v>1161000</v>
      </c>
      <c r="W318" s="28">
        <v>1161000</v>
      </c>
      <c r="X318" s="28">
        <v>1161000</v>
      </c>
      <c r="Y318" s="28">
        <v>1161000</v>
      </c>
      <c r="Z318" s="28">
        <v>1161000</v>
      </c>
      <c r="AA318" s="28">
        <v>1161000</v>
      </c>
      <c r="AB318" s="28">
        <v>1161000</v>
      </c>
      <c r="AC318" s="28">
        <v>1161000</v>
      </c>
      <c r="AD318" s="28">
        <v>1161000</v>
      </c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>
      <c r="B319" s="5" t="s">
        <v>158</v>
      </c>
      <c r="C319" s="5" t="b">
        <f t="shared" si="10"/>
        <v>1</v>
      </c>
      <c r="D319" s="5" t="s">
        <v>158</v>
      </c>
      <c r="E319" s="41">
        <v>1106000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41">
        <v>0</v>
      </c>
      <c r="Q319" s="28">
        <v>0</v>
      </c>
      <c r="R319" s="28">
        <v>0</v>
      </c>
      <c r="S319" s="28">
        <v>1161000</v>
      </c>
      <c r="T319" s="28">
        <v>1161000</v>
      </c>
      <c r="U319" s="28">
        <v>1161000</v>
      </c>
      <c r="V319" s="28">
        <v>1161000</v>
      </c>
      <c r="W319" s="28">
        <v>1161000</v>
      </c>
      <c r="X319" s="28">
        <v>1161000</v>
      </c>
      <c r="Y319" s="28">
        <v>1161000</v>
      </c>
      <c r="Z319" s="28">
        <v>1161000</v>
      </c>
      <c r="AA319" s="28">
        <v>1161000</v>
      </c>
      <c r="AB319" s="28">
        <v>1161000</v>
      </c>
      <c r="AC319" s="28">
        <v>1161000</v>
      </c>
      <c r="AD319" s="28">
        <v>1161000</v>
      </c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>
      <c r="B320" s="5" t="s">
        <v>158</v>
      </c>
      <c r="C320" s="5" t="b">
        <f t="shared" si="10"/>
        <v>1</v>
      </c>
      <c r="D320" s="5" t="s">
        <v>158</v>
      </c>
      <c r="E320" s="41">
        <v>1106000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41">
        <v>0</v>
      </c>
      <c r="Q320" s="28">
        <v>0</v>
      </c>
      <c r="R320" s="28">
        <v>0</v>
      </c>
      <c r="S320" s="28">
        <v>1161000</v>
      </c>
      <c r="T320" s="28">
        <v>1161000</v>
      </c>
      <c r="U320" s="28">
        <v>1161000</v>
      </c>
      <c r="V320" s="28">
        <v>1161000</v>
      </c>
      <c r="W320" s="28">
        <v>1161000</v>
      </c>
      <c r="X320" s="28">
        <v>1161000</v>
      </c>
      <c r="Y320" s="28">
        <v>1161000</v>
      </c>
      <c r="Z320" s="28">
        <v>1161000</v>
      </c>
      <c r="AA320" s="28">
        <v>1161000</v>
      </c>
      <c r="AB320" s="28">
        <v>1161000</v>
      </c>
      <c r="AC320" s="28">
        <v>1161000</v>
      </c>
      <c r="AD320" s="28">
        <v>1161000</v>
      </c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>
      <c r="B321" s="5" t="s">
        <v>158</v>
      </c>
      <c r="C321" s="5" t="b">
        <f t="shared" si="10"/>
        <v>1</v>
      </c>
      <c r="D321" s="5" t="s">
        <v>158</v>
      </c>
      <c r="E321" s="41">
        <v>1106000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41">
        <v>0</v>
      </c>
      <c r="Q321" s="28">
        <v>0</v>
      </c>
      <c r="R321" s="28">
        <v>0</v>
      </c>
      <c r="S321" s="28">
        <v>1161000</v>
      </c>
      <c r="T321" s="28">
        <v>1161000</v>
      </c>
      <c r="U321" s="28">
        <v>1161000</v>
      </c>
      <c r="V321" s="28">
        <v>1161000</v>
      </c>
      <c r="W321" s="28">
        <v>1161000</v>
      </c>
      <c r="X321" s="28">
        <v>1161000</v>
      </c>
      <c r="Y321" s="28">
        <v>1161000</v>
      </c>
      <c r="Z321" s="28">
        <v>1161000</v>
      </c>
      <c r="AA321" s="28">
        <v>1161000</v>
      </c>
      <c r="AB321" s="28">
        <v>1161000</v>
      </c>
      <c r="AC321" s="28">
        <v>1161000</v>
      </c>
      <c r="AD321" s="28">
        <v>1161000</v>
      </c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>
      <c r="B322" s="5" t="s">
        <v>158</v>
      </c>
      <c r="C322" s="5" t="b">
        <f t="shared" si="10"/>
        <v>1</v>
      </c>
      <c r="D322" s="5" t="s">
        <v>158</v>
      </c>
      <c r="E322" s="41">
        <v>1106000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41">
        <v>0</v>
      </c>
      <c r="Q322" s="28">
        <v>0</v>
      </c>
      <c r="R322" s="28">
        <v>0</v>
      </c>
      <c r="S322" s="28">
        <v>1161000</v>
      </c>
      <c r="T322" s="28">
        <v>1161000</v>
      </c>
      <c r="U322" s="28">
        <v>1161000</v>
      </c>
      <c r="V322" s="28">
        <v>1161000</v>
      </c>
      <c r="W322" s="28">
        <v>1161000</v>
      </c>
      <c r="X322" s="28">
        <v>1161000</v>
      </c>
      <c r="Y322" s="28">
        <v>1161000</v>
      </c>
      <c r="Z322" s="28">
        <v>1161000</v>
      </c>
      <c r="AA322" s="28">
        <v>1161000</v>
      </c>
      <c r="AB322" s="28">
        <v>1161000</v>
      </c>
      <c r="AC322" s="28">
        <v>1161000</v>
      </c>
      <c r="AD322" s="28">
        <v>1161000</v>
      </c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>
      <c r="B323" s="5" t="s">
        <v>158</v>
      </c>
      <c r="C323" s="5" t="b">
        <f t="shared" si="10"/>
        <v>1</v>
      </c>
      <c r="D323" s="5" t="s">
        <v>158</v>
      </c>
      <c r="E323" s="41">
        <v>1106000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41">
        <v>0</v>
      </c>
      <c r="Q323" s="28">
        <v>0</v>
      </c>
      <c r="R323" s="28">
        <v>0</v>
      </c>
      <c r="S323" s="28">
        <v>1161000</v>
      </c>
      <c r="T323" s="28">
        <v>1161000</v>
      </c>
      <c r="U323" s="28">
        <v>1161000</v>
      </c>
      <c r="V323" s="28">
        <v>1161000</v>
      </c>
      <c r="W323" s="28">
        <v>1161000</v>
      </c>
      <c r="X323" s="28">
        <v>1161000</v>
      </c>
      <c r="Y323" s="28">
        <v>1161000</v>
      </c>
      <c r="Z323" s="28">
        <v>1161000</v>
      </c>
      <c r="AA323" s="28">
        <v>1161000</v>
      </c>
      <c r="AB323" s="28">
        <v>1161000</v>
      </c>
      <c r="AC323" s="28">
        <v>1161000</v>
      </c>
      <c r="AD323" s="28">
        <v>1161000</v>
      </c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>
      <c r="B324" s="5" t="s">
        <v>159</v>
      </c>
      <c r="C324" s="5" t="b">
        <f t="shared" si="10"/>
        <v>1</v>
      </c>
      <c r="D324" s="5" t="s">
        <v>159</v>
      </c>
      <c r="E324" s="41">
        <v>1106000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41">
        <v>0</v>
      </c>
      <c r="Q324" s="28">
        <v>0</v>
      </c>
      <c r="R324" s="28">
        <v>0</v>
      </c>
      <c r="S324" s="28">
        <v>1161000</v>
      </c>
      <c r="T324" s="28">
        <v>1161000</v>
      </c>
      <c r="U324" s="28">
        <v>1161000</v>
      </c>
      <c r="V324" s="28">
        <v>1161000</v>
      </c>
      <c r="W324" s="28">
        <v>1161000</v>
      </c>
      <c r="X324" s="28">
        <v>1161000</v>
      </c>
      <c r="Y324" s="28">
        <v>1161000</v>
      </c>
      <c r="Z324" s="28">
        <v>1161000</v>
      </c>
      <c r="AA324" s="28">
        <v>1161000</v>
      </c>
      <c r="AB324" s="28">
        <v>1161000</v>
      </c>
      <c r="AC324" s="28">
        <v>1161000</v>
      </c>
      <c r="AD324" s="28">
        <v>1161000</v>
      </c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>
      <c r="B325" s="5" t="s">
        <v>159</v>
      </c>
      <c r="C325" s="5" t="b">
        <f t="shared" si="10"/>
        <v>1</v>
      </c>
      <c r="D325" s="5" t="s">
        <v>159</v>
      </c>
      <c r="E325" s="41">
        <v>1106000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41">
        <v>0</v>
      </c>
      <c r="Q325" s="28">
        <v>0</v>
      </c>
      <c r="R325" s="28">
        <v>0</v>
      </c>
      <c r="S325" s="28">
        <v>1161000</v>
      </c>
      <c r="T325" s="28">
        <v>1161000</v>
      </c>
      <c r="U325" s="28">
        <v>1161000</v>
      </c>
      <c r="V325" s="28">
        <v>1161000</v>
      </c>
      <c r="W325" s="28">
        <v>1161000</v>
      </c>
      <c r="X325" s="28">
        <v>1161000</v>
      </c>
      <c r="Y325" s="28">
        <v>1161000</v>
      </c>
      <c r="Z325" s="28">
        <v>1161000</v>
      </c>
      <c r="AA325" s="28">
        <v>1161000</v>
      </c>
      <c r="AB325" s="28">
        <v>1161000</v>
      </c>
      <c r="AC325" s="28">
        <v>1161000</v>
      </c>
      <c r="AD325" s="28">
        <v>1161000</v>
      </c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>
      <c r="B326" s="5" t="s">
        <v>159</v>
      </c>
      <c r="C326" s="5" t="b">
        <f t="shared" si="10"/>
        <v>1</v>
      </c>
      <c r="D326" s="5" t="s">
        <v>159</v>
      </c>
      <c r="E326" s="41">
        <v>1106000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41">
        <v>0</v>
      </c>
      <c r="Q326" s="28">
        <v>0</v>
      </c>
      <c r="R326" s="28">
        <v>0</v>
      </c>
      <c r="S326" s="28">
        <v>1161000</v>
      </c>
      <c r="T326" s="28">
        <v>1161000</v>
      </c>
      <c r="U326" s="28">
        <v>1161000</v>
      </c>
      <c r="V326" s="28">
        <v>1161000</v>
      </c>
      <c r="W326" s="28">
        <v>1161000</v>
      </c>
      <c r="X326" s="28">
        <v>1161000</v>
      </c>
      <c r="Y326" s="28">
        <v>1161000</v>
      </c>
      <c r="Z326" s="28">
        <v>1161000</v>
      </c>
      <c r="AA326" s="28">
        <v>1161000</v>
      </c>
      <c r="AB326" s="28">
        <v>1161000</v>
      </c>
      <c r="AC326" s="28">
        <v>1161000</v>
      </c>
      <c r="AD326" s="28">
        <v>1161000</v>
      </c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>
      <c r="B327" s="5" t="s">
        <v>159</v>
      </c>
      <c r="C327" s="5" t="b">
        <f t="shared" si="10"/>
        <v>1</v>
      </c>
      <c r="D327" s="5" t="s">
        <v>159</v>
      </c>
      <c r="E327" s="41">
        <v>1106000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41">
        <v>0</v>
      </c>
      <c r="Q327" s="28">
        <v>0</v>
      </c>
      <c r="R327" s="28">
        <v>0</v>
      </c>
      <c r="S327" s="28">
        <v>1161000</v>
      </c>
      <c r="T327" s="28">
        <v>1161000</v>
      </c>
      <c r="U327" s="28">
        <v>1161000</v>
      </c>
      <c r="V327" s="28">
        <v>1161000</v>
      </c>
      <c r="W327" s="28">
        <v>1161000</v>
      </c>
      <c r="X327" s="28">
        <v>1161000</v>
      </c>
      <c r="Y327" s="28">
        <v>1161000</v>
      </c>
      <c r="Z327" s="28">
        <v>1161000</v>
      </c>
      <c r="AA327" s="28">
        <v>1161000</v>
      </c>
      <c r="AB327" s="28">
        <v>1161000</v>
      </c>
      <c r="AC327" s="28">
        <v>1161000</v>
      </c>
      <c r="AD327" s="28">
        <v>1161000</v>
      </c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>
      <c r="B328" s="5" t="s">
        <v>159</v>
      </c>
      <c r="C328" s="5" t="b">
        <f t="shared" si="10"/>
        <v>1</v>
      </c>
      <c r="D328" s="5" t="s">
        <v>159</v>
      </c>
      <c r="E328" s="41">
        <v>1106000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41">
        <v>0</v>
      </c>
      <c r="Q328" s="28">
        <v>0</v>
      </c>
      <c r="R328" s="28">
        <v>0</v>
      </c>
      <c r="S328" s="28">
        <v>1161000</v>
      </c>
      <c r="T328" s="28">
        <v>1161000</v>
      </c>
      <c r="U328" s="28">
        <v>1161000</v>
      </c>
      <c r="V328" s="28">
        <v>1161000</v>
      </c>
      <c r="W328" s="28">
        <v>1161000</v>
      </c>
      <c r="X328" s="28">
        <v>1161000</v>
      </c>
      <c r="Y328" s="28">
        <v>1161000</v>
      </c>
      <c r="Z328" s="28">
        <v>1161000</v>
      </c>
      <c r="AA328" s="28">
        <v>1161000</v>
      </c>
      <c r="AB328" s="28">
        <v>1161000</v>
      </c>
      <c r="AC328" s="28">
        <v>1161000</v>
      </c>
      <c r="AD328" s="28">
        <v>1161000</v>
      </c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>
      <c r="B329" s="5" t="s">
        <v>159</v>
      </c>
      <c r="C329" s="5" t="b">
        <f t="shared" si="10"/>
        <v>1</v>
      </c>
      <c r="D329" s="5" t="s">
        <v>159</v>
      </c>
      <c r="E329" s="41">
        <v>1106000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41">
        <v>0</v>
      </c>
      <c r="Q329" s="28">
        <v>0</v>
      </c>
      <c r="R329" s="28">
        <v>0</v>
      </c>
      <c r="S329" s="28">
        <v>1161000</v>
      </c>
      <c r="T329" s="28">
        <v>1161000</v>
      </c>
      <c r="U329" s="28">
        <v>1161000</v>
      </c>
      <c r="V329" s="28">
        <v>1161000</v>
      </c>
      <c r="W329" s="28">
        <v>1161000</v>
      </c>
      <c r="X329" s="28">
        <v>1161000</v>
      </c>
      <c r="Y329" s="28">
        <v>1161000</v>
      </c>
      <c r="Z329" s="28">
        <v>1161000</v>
      </c>
      <c r="AA329" s="28">
        <v>1161000</v>
      </c>
      <c r="AB329" s="28">
        <v>1161000</v>
      </c>
      <c r="AC329" s="28">
        <v>1161000</v>
      </c>
      <c r="AD329" s="28">
        <v>1161000</v>
      </c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>
      <c r="B330" s="5" t="s">
        <v>159</v>
      </c>
      <c r="C330" s="5" t="b">
        <f t="shared" si="10"/>
        <v>1</v>
      </c>
      <c r="D330" s="5" t="s">
        <v>159</v>
      </c>
      <c r="E330" s="41">
        <v>1106000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41">
        <v>0</v>
      </c>
      <c r="Q330" s="28">
        <v>0</v>
      </c>
      <c r="R330" s="28">
        <v>0</v>
      </c>
      <c r="S330" s="28">
        <v>1161000</v>
      </c>
      <c r="T330" s="28">
        <v>1161000</v>
      </c>
      <c r="U330" s="28">
        <v>1161000</v>
      </c>
      <c r="V330" s="28">
        <v>1161000</v>
      </c>
      <c r="W330" s="28">
        <v>1161000</v>
      </c>
      <c r="X330" s="28">
        <v>1161000</v>
      </c>
      <c r="Y330" s="28">
        <v>1161000</v>
      </c>
      <c r="Z330" s="28">
        <v>1161000</v>
      </c>
      <c r="AA330" s="28">
        <v>1161000</v>
      </c>
      <c r="AB330" s="28">
        <v>1161000</v>
      </c>
      <c r="AC330" s="28">
        <v>1161000</v>
      </c>
      <c r="AD330" s="28">
        <v>1161000</v>
      </c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>
      <c r="B331" s="5" t="s">
        <v>159</v>
      </c>
      <c r="C331" s="5" t="b">
        <f t="shared" si="10"/>
        <v>1</v>
      </c>
      <c r="D331" s="5" t="s">
        <v>159</v>
      </c>
      <c r="E331" s="41">
        <v>1106000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41">
        <v>0</v>
      </c>
      <c r="Q331" s="28">
        <v>0</v>
      </c>
      <c r="R331" s="28">
        <v>0</v>
      </c>
      <c r="S331" s="28">
        <v>1161000</v>
      </c>
      <c r="T331" s="28">
        <v>1161000</v>
      </c>
      <c r="U331" s="28">
        <v>1161000</v>
      </c>
      <c r="V331" s="28">
        <v>1161000</v>
      </c>
      <c r="W331" s="28">
        <v>1161000</v>
      </c>
      <c r="X331" s="28">
        <v>1161000</v>
      </c>
      <c r="Y331" s="28">
        <v>1161000</v>
      </c>
      <c r="Z331" s="28">
        <v>1161000</v>
      </c>
      <c r="AA331" s="28">
        <v>1161000</v>
      </c>
      <c r="AB331" s="28">
        <v>1161000</v>
      </c>
      <c r="AC331" s="28">
        <v>1161000</v>
      </c>
      <c r="AD331" s="28">
        <v>1161000</v>
      </c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>
      <c r="B332" s="5" t="s">
        <v>159</v>
      </c>
      <c r="C332" s="5" t="b">
        <f t="shared" si="10"/>
        <v>1</v>
      </c>
      <c r="D332" s="5" t="s">
        <v>159</v>
      </c>
      <c r="E332" s="41">
        <v>1106000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41">
        <v>0</v>
      </c>
      <c r="Q332" s="28">
        <v>0</v>
      </c>
      <c r="R332" s="28">
        <v>0</v>
      </c>
      <c r="S332" s="28">
        <v>1161000</v>
      </c>
      <c r="T332" s="28">
        <v>1161000</v>
      </c>
      <c r="U332" s="28">
        <v>1161000</v>
      </c>
      <c r="V332" s="28">
        <v>1161000</v>
      </c>
      <c r="W332" s="28">
        <v>1161000</v>
      </c>
      <c r="X332" s="28">
        <v>1161000</v>
      </c>
      <c r="Y332" s="28">
        <v>1161000</v>
      </c>
      <c r="Z332" s="28">
        <v>1161000</v>
      </c>
      <c r="AA332" s="28">
        <v>1161000</v>
      </c>
      <c r="AB332" s="28">
        <v>1161000</v>
      </c>
      <c r="AC332" s="28">
        <v>1161000</v>
      </c>
      <c r="AD332" s="28">
        <v>1161000</v>
      </c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>
      <c r="B333" s="5" t="s">
        <v>159</v>
      </c>
      <c r="C333" s="5" t="b">
        <f t="shared" si="10"/>
        <v>1</v>
      </c>
      <c r="D333" s="5" t="s">
        <v>159</v>
      </c>
      <c r="E333" s="41">
        <v>1106000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41">
        <v>0</v>
      </c>
      <c r="Q333" s="28">
        <v>0</v>
      </c>
      <c r="R333" s="28">
        <v>0</v>
      </c>
      <c r="S333" s="28">
        <v>1161000</v>
      </c>
      <c r="T333" s="28">
        <v>1161000</v>
      </c>
      <c r="U333" s="28">
        <v>1161000</v>
      </c>
      <c r="V333" s="28">
        <v>1161000</v>
      </c>
      <c r="W333" s="28">
        <v>1161000</v>
      </c>
      <c r="X333" s="28">
        <v>1161000</v>
      </c>
      <c r="Y333" s="28">
        <v>1161000</v>
      </c>
      <c r="Z333" s="28">
        <v>1161000</v>
      </c>
      <c r="AA333" s="28">
        <v>1161000</v>
      </c>
      <c r="AB333" s="28">
        <v>1161000</v>
      </c>
      <c r="AC333" s="28">
        <v>1161000</v>
      </c>
      <c r="AD333" s="28">
        <v>1161000</v>
      </c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>
      <c r="B334" s="5" t="s">
        <v>160</v>
      </c>
      <c r="C334" s="5" t="b">
        <f t="shared" si="10"/>
        <v>1</v>
      </c>
      <c r="D334" s="5" t="s">
        <v>160</v>
      </c>
      <c r="E334" s="41">
        <v>1106000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41">
        <v>0</v>
      </c>
      <c r="Q334" s="28">
        <v>0</v>
      </c>
      <c r="R334" s="28">
        <v>0</v>
      </c>
      <c r="S334" s="28">
        <v>1161000</v>
      </c>
      <c r="T334" s="28">
        <v>1161000</v>
      </c>
      <c r="U334" s="28">
        <v>1161000</v>
      </c>
      <c r="V334" s="28">
        <v>1161000</v>
      </c>
      <c r="W334" s="28">
        <v>1161000</v>
      </c>
      <c r="X334" s="28">
        <v>1161000</v>
      </c>
      <c r="Y334" s="28">
        <v>1161000</v>
      </c>
      <c r="Z334" s="28">
        <v>1161000</v>
      </c>
      <c r="AA334" s="28">
        <v>1161000</v>
      </c>
      <c r="AB334" s="28">
        <v>1161000</v>
      </c>
      <c r="AC334" s="28">
        <v>1161000</v>
      </c>
      <c r="AD334" s="28">
        <v>1161000</v>
      </c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>
      <c r="B335" s="5" t="s">
        <v>160</v>
      </c>
      <c r="C335" s="5" t="b">
        <f t="shared" si="10"/>
        <v>1</v>
      </c>
      <c r="D335" s="5" t="s">
        <v>160</v>
      </c>
      <c r="E335" s="41">
        <v>1106000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41">
        <v>0</v>
      </c>
      <c r="Q335" s="28">
        <v>0</v>
      </c>
      <c r="R335" s="28">
        <v>0</v>
      </c>
      <c r="S335" s="28">
        <v>1161000</v>
      </c>
      <c r="T335" s="28">
        <v>1161000</v>
      </c>
      <c r="U335" s="28">
        <v>1161000</v>
      </c>
      <c r="V335" s="28">
        <v>1161000</v>
      </c>
      <c r="W335" s="28">
        <v>1161000</v>
      </c>
      <c r="X335" s="28">
        <v>1161000</v>
      </c>
      <c r="Y335" s="28">
        <v>1161000</v>
      </c>
      <c r="Z335" s="28">
        <v>1161000</v>
      </c>
      <c r="AA335" s="28">
        <v>1161000</v>
      </c>
      <c r="AB335" s="28">
        <v>1161000</v>
      </c>
      <c r="AC335" s="28">
        <v>1161000</v>
      </c>
      <c r="AD335" s="28">
        <v>1161000</v>
      </c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>
      <c r="B336" s="5" t="s">
        <v>160</v>
      </c>
      <c r="C336" s="5" t="b">
        <f t="shared" si="10"/>
        <v>1</v>
      </c>
      <c r="D336" s="5" t="s">
        <v>160</v>
      </c>
      <c r="E336" s="41">
        <v>1106000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41">
        <v>0</v>
      </c>
      <c r="Q336" s="28">
        <v>0</v>
      </c>
      <c r="R336" s="28">
        <v>0</v>
      </c>
      <c r="S336" s="28">
        <v>1161000</v>
      </c>
      <c r="T336" s="28">
        <v>1161000</v>
      </c>
      <c r="U336" s="28">
        <v>1161000</v>
      </c>
      <c r="V336" s="28">
        <v>1161000</v>
      </c>
      <c r="W336" s="28">
        <v>1161000</v>
      </c>
      <c r="X336" s="28">
        <v>1161000</v>
      </c>
      <c r="Y336" s="28">
        <v>1161000</v>
      </c>
      <c r="Z336" s="28">
        <v>1161000</v>
      </c>
      <c r="AA336" s="28">
        <v>1161000</v>
      </c>
      <c r="AB336" s="28">
        <v>1161000</v>
      </c>
      <c r="AC336" s="28">
        <v>1161000</v>
      </c>
      <c r="AD336" s="28">
        <v>1161000</v>
      </c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>
      <c r="B337" s="5" t="s">
        <v>160</v>
      </c>
      <c r="C337" s="5" t="b">
        <f t="shared" si="10"/>
        <v>1</v>
      </c>
      <c r="D337" s="5" t="s">
        <v>160</v>
      </c>
      <c r="E337" s="41">
        <v>1106000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41">
        <v>0</v>
      </c>
      <c r="Q337" s="28">
        <v>0</v>
      </c>
      <c r="R337" s="28">
        <v>0</v>
      </c>
      <c r="S337" s="28">
        <v>1161000</v>
      </c>
      <c r="T337" s="28">
        <v>1161000</v>
      </c>
      <c r="U337" s="28">
        <v>1161000</v>
      </c>
      <c r="V337" s="28">
        <v>1161000</v>
      </c>
      <c r="W337" s="28">
        <v>1161000</v>
      </c>
      <c r="X337" s="28">
        <v>1161000</v>
      </c>
      <c r="Y337" s="28">
        <v>1161000</v>
      </c>
      <c r="Z337" s="28">
        <v>1161000</v>
      </c>
      <c r="AA337" s="28">
        <v>1161000</v>
      </c>
      <c r="AB337" s="28">
        <v>1161000</v>
      </c>
      <c r="AC337" s="28">
        <v>1161000</v>
      </c>
      <c r="AD337" s="28">
        <v>1161000</v>
      </c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>
      <c r="B338" s="5" t="s">
        <v>160</v>
      </c>
      <c r="C338" s="5" t="b">
        <f t="shared" si="10"/>
        <v>1</v>
      </c>
      <c r="D338" s="5" t="s">
        <v>160</v>
      </c>
      <c r="E338" s="41">
        <v>1106000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41">
        <v>0</v>
      </c>
      <c r="Q338" s="28">
        <v>0</v>
      </c>
      <c r="R338" s="28">
        <v>0</v>
      </c>
      <c r="S338" s="28">
        <v>1161000</v>
      </c>
      <c r="T338" s="28">
        <v>1161000</v>
      </c>
      <c r="U338" s="28">
        <v>1161000</v>
      </c>
      <c r="V338" s="28">
        <v>1161000</v>
      </c>
      <c r="W338" s="28">
        <v>1161000</v>
      </c>
      <c r="X338" s="28">
        <v>1161000</v>
      </c>
      <c r="Y338" s="28">
        <v>1161000</v>
      </c>
      <c r="Z338" s="28">
        <v>1161000</v>
      </c>
      <c r="AA338" s="28">
        <v>1161000</v>
      </c>
      <c r="AB338" s="28">
        <v>1161000</v>
      </c>
      <c r="AC338" s="28">
        <v>1161000</v>
      </c>
      <c r="AD338" s="28">
        <v>1161000</v>
      </c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>
      <c r="B339" s="5" t="s">
        <v>160</v>
      </c>
      <c r="C339" s="5" t="b">
        <f t="shared" si="10"/>
        <v>1</v>
      </c>
      <c r="D339" s="5" t="s">
        <v>160</v>
      </c>
      <c r="E339" s="41">
        <v>1106000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41">
        <v>0</v>
      </c>
      <c r="Q339" s="28">
        <v>0</v>
      </c>
      <c r="R339" s="28">
        <v>0</v>
      </c>
      <c r="S339" s="28">
        <v>1161000</v>
      </c>
      <c r="T339" s="28">
        <v>1161000</v>
      </c>
      <c r="U339" s="28">
        <v>1161000</v>
      </c>
      <c r="V339" s="28">
        <v>1161000</v>
      </c>
      <c r="W339" s="28">
        <v>1161000</v>
      </c>
      <c r="X339" s="28">
        <v>1161000</v>
      </c>
      <c r="Y339" s="28">
        <v>1161000</v>
      </c>
      <c r="Z339" s="28">
        <v>1161000</v>
      </c>
      <c r="AA339" s="28">
        <v>1161000</v>
      </c>
      <c r="AB339" s="28">
        <v>1161000</v>
      </c>
      <c r="AC339" s="28">
        <v>1161000</v>
      </c>
      <c r="AD339" s="28">
        <v>1161000</v>
      </c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>
      <c r="B340" s="5" t="s">
        <v>160</v>
      </c>
      <c r="C340" s="5" t="b">
        <f t="shared" si="10"/>
        <v>1</v>
      </c>
      <c r="D340" s="5" t="s">
        <v>160</v>
      </c>
      <c r="E340" s="41">
        <v>1106000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41">
        <v>0</v>
      </c>
      <c r="Q340" s="28">
        <v>0</v>
      </c>
      <c r="R340" s="28">
        <v>0</v>
      </c>
      <c r="S340" s="28">
        <v>1161000</v>
      </c>
      <c r="T340" s="28">
        <v>1161000</v>
      </c>
      <c r="U340" s="28">
        <v>1161000</v>
      </c>
      <c r="V340" s="28">
        <v>1161000</v>
      </c>
      <c r="W340" s="28">
        <v>1161000</v>
      </c>
      <c r="X340" s="28">
        <v>1161000</v>
      </c>
      <c r="Y340" s="28">
        <v>1161000</v>
      </c>
      <c r="Z340" s="28">
        <v>1161000</v>
      </c>
      <c r="AA340" s="28">
        <v>1161000</v>
      </c>
      <c r="AB340" s="28">
        <v>1161000</v>
      </c>
      <c r="AC340" s="28">
        <v>1161000</v>
      </c>
      <c r="AD340" s="28">
        <v>1161000</v>
      </c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>
      <c r="B341" s="5" t="s">
        <v>160</v>
      </c>
      <c r="C341" s="5" t="b">
        <f t="shared" si="10"/>
        <v>1</v>
      </c>
      <c r="D341" s="5" t="s">
        <v>160</v>
      </c>
      <c r="E341" s="41">
        <v>1106000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41">
        <v>0</v>
      </c>
      <c r="Q341" s="28">
        <v>0</v>
      </c>
      <c r="R341" s="28">
        <v>0</v>
      </c>
      <c r="S341" s="28">
        <v>1161000</v>
      </c>
      <c r="T341" s="28">
        <v>1161000</v>
      </c>
      <c r="U341" s="28">
        <v>1161000</v>
      </c>
      <c r="V341" s="28">
        <v>1161000</v>
      </c>
      <c r="W341" s="28">
        <v>1161000</v>
      </c>
      <c r="X341" s="28">
        <v>1161000</v>
      </c>
      <c r="Y341" s="28">
        <v>1161000</v>
      </c>
      <c r="Z341" s="28">
        <v>1161000</v>
      </c>
      <c r="AA341" s="28">
        <v>1161000</v>
      </c>
      <c r="AB341" s="28">
        <v>1161000</v>
      </c>
      <c r="AC341" s="28">
        <v>1161000</v>
      </c>
      <c r="AD341" s="28">
        <v>1161000</v>
      </c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>
      <c r="B342" s="5" t="s">
        <v>160</v>
      </c>
      <c r="C342" s="5" t="b">
        <f t="shared" si="10"/>
        <v>1</v>
      </c>
      <c r="D342" s="5" t="s">
        <v>160</v>
      </c>
      <c r="E342" s="41">
        <v>1106000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41">
        <v>0</v>
      </c>
      <c r="Q342" s="28">
        <v>0</v>
      </c>
      <c r="R342" s="28">
        <v>0</v>
      </c>
      <c r="S342" s="28">
        <v>1161000</v>
      </c>
      <c r="T342" s="28">
        <v>1161000</v>
      </c>
      <c r="U342" s="28">
        <v>1161000</v>
      </c>
      <c r="V342" s="28">
        <v>1161000</v>
      </c>
      <c r="W342" s="28">
        <v>1161000</v>
      </c>
      <c r="X342" s="28">
        <v>1161000</v>
      </c>
      <c r="Y342" s="28">
        <v>1161000</v>
      </c>
      <c r="Z342" s="28">
        <v>1161000</v>
      </c>
      <c r="AA342" s="28">
        <v>1161000</v>
      </c>
      <c r="AB342" s="28">
        <v>1161000</v>
      </c>
      <c r="AC342" s="28">
        <v>1161000</v>
      </c>
      <c r="AD342" s="28">
        <v>1161000</v>
      </c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>
      <c r="B343" s="5" t="s">
        <v>160</v>
      </c>
      <c r="C343" s="5" t="b">
        <f t="shared" si="10"/>
        <v>1</v>
      </c>
      <c r="D343" s="5" t="s">
        <v>160</v>
      </c>
      <c r="E343" s="41">
        <v>1106000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41">
        <v>0</v>
      </c>
      <c r="Q343" s="28">
        <v>0</v>
      </c>
      <c r="R343" s="28">
        <v>0</v>
      </c>
      <c r="S343" s="28">
        <v>1161000</v>
      </c>
      <c r="T343" s="28">
        <v>1161000</v>
      </c>
      <c r="U343" s="28">
        <v>1161000</v>
      </c>
      <c r="V343" s="28">
        <v>1161000</v>
      </c>
      <c r="W343" s="28">
        <v>1161000</v>
      </c>
      <c r="X343" s="28">
        <v>1161000</v>
      </c>
      <c r="Y343" s="28">
        <v>1161000</v>
      </c>
      <c r="Z343" s="28">
        <v>1161000</v>
      </c>
      <c r="AA343" s="28">
        <v>1161000</v>
      </c>
      <c r="AB343" s="28">
        <v>1161000</v>
      </c>
      <c r="AC343" s="28">
        <v>1161000</v>
      </c>
      <c r="AD343" s="28">
        <v>1161000</v>
      </c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>
      <c r="B344" s="5" t="s">
        <v>161</v>
      </c>
      <c r="C344" s="5" t="b">
        <f t="shared" si="10"/>
        <v>1</v>
      </c>
      <c r="D344" s="5" t="s">
        <v>161</v>
      </c>
      <c r="E344" s="41">
        <v>1106000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41">
        <v>0</v>
      </c>
      <c r="Q344" s="28">
        <v>0</v>
      </c>
      <c r="R344" s="28">
        <v>0</v>
      </c>
      <c r="S344" s="28">
        <v>1161000</v>
      </c>
      <c r="T344" s="28">
        <v>1161000</v>
      </c>
      <c r="U344" s="28">
        <v>1161000</v>
      </c>
      <c r="V344" s="28">
        <v>1161000</v>
      </c>
      <c r="W344" s="28">
        <v>1161000</v>
      </c>
      <c r="X344" s="28">
        <v>1161000</v>
      </c>
      <c r="Y344" s="28">
        <v>1161000</v>
      </c>
      <c r="Z344" s="28">
        <v>1161000</v>
      </c>
      <c r="AA344" s="28">
        <v>1161000</v>
      </c>
      <c r="AB344" s="28">
        <v>1161000</v>
      </c>
      <c r="AC344" s="28">
        <v>1161000</v>
      </c>
      <c r="AD344" s="28">
        <v>1161000</v>
      </c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>
      <c r="B345" s="5" t="s">
        <v>161</v>
      </c>
      <c r="C345" s="5" t="b">
        <f t="shared" si="10"/>
        <v>1</v>
      </c>
      <c r="D345" s="5" t="s">
        <v>161</v>
      </c>
      <c r="E345" s="41">
        <v>1106000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41">
        <v>0</v>
      </c>
      <c r="Q345" s="28">
        <v>0</v>
      </c>
      <c r="R345" s="28">
        <v>0</v>
      </c>
      <c r="S345" s="28">
        <v>1161000</v>
      </c>
      <c r="T345" s="28">
        <v>1161000</v>
      </c>
      <c r="U345" s="28">
        <v>1161000</v>
      </c>
      <c r="V345" s="28">
        <v>1161000</v>
      </c>
      <c r="W345" s="28">
        <v>1161000</v>
      </c>
      <c r="X345" s="28">
        <v>1161000</v>
      </c>
      <c r="Y345" s="28">
        <v>1161000</v>
      </c>
      <c r="Z345" s="28">
        <v>1161000</v>
      </c>
      <c r="AA345" s="28">
        <v>1161000</v>
      </c>
      <c r="AB345" s="28">
        <v>1161000</v>
      </c>
      <c r="AC345" s="28">
        <v>1161000</v>
      </c>
      <c r="AD345" s="28">
        <v>1161000</v>
      </c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>
      <c r="B346" s="5" t="s">
        <v>161</v>
      </c>
      <c r="C346" s="5" t="b">
        <f t="shared" si="10"/>
        <v>1</v>
      </c>
      <c r="D346" s="5" t="s">
        <v>161</v>
      </c>
      <c r="E346" s="41">
        <v>1106000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41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1161000</v>
      </c>
      <c r="Y346" s="28">
        <v>1161000</v>
      </c>
      <c r="Z346" s="28">
        <v>1161000</v>
      </c>
      <c r="AA346" s="28">
        <v>1161000</v>
      </c>
      <c r="AB346" s="28">
        <v>1161000</v>
      </c>
      <c r="AC346" s="28">
        <v>1161000</v>
      </c>
      <c r="AD346" s="28">
        <v>1161000</v>
      </c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>
      <c r="B347" s="5" t="s">
        <v>161</v>
      </c>
      <c r="C347" s="5" t="b">
        <f t="shared" si="10"/>
        <v>1</v>
      </c>
      <c r="D347" s="5" t="s">
        <v>161</v>
      </c>
      <c r="E347" s="41">
        <v>1106000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41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1161000</v>
      </c>
      <c r="Y347" s="28">
        <v>1161000</v>
      </c>
      <c r="Z347" s="28">
        <v>1161000</v>
      </c>
      <c r="AA347" s="28">
        <v>1161000</v>
      </c>
      <c r="AB347" s="28">
        <v>1161000</v>
      </c>
      <c r="AC347" s="28">
        <v>1161000</v>
      </c>
      <c r="AD347" s="28">
        <v>1161000</v>
      </c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>
      <c r="B348" s="5" t="s">
        <v>161</v>
      </c>
      <c r="C348" s="5" t="b">
        <f t="shared" si="10"/>
        <v>1</v>
      </c>
      <c r="D348" s="5" t="s">
        <v>161</v>
      </c>
      <c r="E348" s="41">
        <v>1106000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41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1161000</v>
      </c>
      <c r="Y348" s="28">
        <v>1161000</v>
      </c>
      <c r="Z348" s="28">
        <v>1161000</v>
      </c>
      <c r="AA348" s="28">
        <v>1161000</v>
      </c>
      <c r="AB348" s="28">
        <v>1161000</v>
      </c>
      <c r="AC348" s="28">
        <v>1161000</v>
      </c>
      <c r="AD348" s="28">
        <v>1161000</v>
      </c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>
      <c r="B349" s="5" t="s">
        <v>161</v>
      </c>
      <c r="C349" s="5" t="b">
        <f t="shared" si="10"/>
        <v>1</v>
      </c>
      <c r="D349" s="5" t="s">
        <v>161</v>
      </c>
      <c r="E349" s="41">
        <v>1106000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41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1161000</v>
      </c>
      <c r="Y349" s="28">
        <v>1161000</v>
      </c>
      <c r="Z349" s="28">
        <v>1161000</v>
      </c>
      <c r="AA349" s="28">
        <v>1161000</v>
      </c>
      <c r="AB349" s="28">
        <v>1161000</v>
      </c>
      <c r="AC349" s="28">
        <v>1161000</v>
      </c>
      <c r="AD349" s="28">
        <v>1161000</v>
      </c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>
      <c r="B350" s="5" t="s">
        <v>161</v>
      </c>
      <c r="C350" s="5" t="b">
        <f t="shared" si="10"/>
        <v>1</v>
      </c>
      <c r="D350" s="5" t="s">
        <v>161</v>
      </c>
      <c r="E350" s="41">
        <v>1106000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41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1161000</v>
      </c>
      <c r="Y350" s="28">
        <v>1161000</v>
      </c>
      <c r="Z350" s="28">
        <v>1161000</v>
      </c>
      <c r="AA350" s="28">
        <v>1161000</v>
      </c>
      <c r="AB350" s="28">
        <v>1161000</v>
      </c>
      <c r="AC350" s="28">
        <v>1161000</v>
      </c>
      <c r="AD350" s="28">
        <v>1161000</v>
      </c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>
      <c r="B351" s="5" t="s">
        <v>161</v>
      </c>
      <c r="C351" s="5" t="b">
        <f t="shared" si="10"/>
        <v>1</v>
      </c>
      <c r="D351" s="5" t="s">
        <v>161</v>
      </c>
      <c r="E351" s="41">
        <v>1106000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41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1161000</v>
      </c>
      <c r="Y351" s="28">
        <v>1161000</v>
      </c>
      <c r="Z351" s="28">
        <v>1161000</v>
      </c>
      <c r="AA351" s="28">
        <v>1161000</v>
      </c>
      <c r="AB351" s="28">
        <v>1161000</v>
      </c>
      <c r="AC351" s="28">
        <v>1161000</v>
      </c>
      <c r="AD351" s="28">
        <v>1161000</v>
      </c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>
      <c r="B352" s="5" t="s">
        <v>161</v>
      </c>
      <c r="C352" s="5" t="b">
        <f t="shared" si="10"/>
        <v>1</v>
      </c>
      <c r="D352" s="5" t="s">
        <v>161</v>
      </c>
      <c r="E352" s="41">
        <v>1106000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41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1161000</v>
      </c>
      <c r="Y352" s="28">
        <v>1161000</v>
      </c>
      <c r="Z352" s="28">
        <v>1161000</v>
      </c>
      <c r="AA352" s="28">
        <v>1161000</v>
      </c>
      <c r="AB352" s="28">
        <v>1161000</v>
      </c>
      <c r="AC352" s="28">
        <v>1161000</v>
      </c>
      <c r="AD352" s="28">
        <v>1161000</v>
      </c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>
      <c r="B353" s="5" t="s">
        <v>161</v>
      </c>
      <c r="C353" s="5" t="b">
        <f t="shared" si="10"/>
        <v>1</v>
      </c>
      <c r="D353" s="5" t="s">
        <v>161</v>
      </c>
      <c r="E353" s="41">
        <v>1106000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41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1161000</v>
      </c>
      <c r="Y353" s="28">
        <v>1161000</v>
      </c>
      <c r="Z353" s="28">
        <v>1161000</v>
      </c>
      <c r="AA353" s="28">
        <v>1161000</v>
      </c>
      <c r="AB353" s="28">
        <v>1161000</v>
      </c>
      <c r="AC353" s="28">
        <v>1161000</v>
      </c>
      <c r="AD353" s="28">
        <v>1161000</v>
      </c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>
      <c r="B354" s="5" t="s">
        <v>148</v>
      </c>
      <c r="C354" s="5" t="b">
        <f t="shared" si="10"/>
        <v>1</v>
      </c>
      <c r="D354" s="5" t="s">
        <v>148</v>
      </c>
      <c r="E354" s="41">
        <v>2651000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41">
        <v>0</v>
      </c>
      <c r="Q354" s="28">
        <v>0</v>
      </c>
      <c r="R354" s="28">
        <v>0</v>
      </c>
      <c r="S354" s="28">
        <v>2784000</v>
      </c>
      <c r="T354" s="28">
        <v>2784000</v>
      </c>
      <c r="U354" s="28">
        <v>2784000</v>
      </c>
      <c r="V354" s="28">
        <v>2784000</v>
      </c>
      <c r="W354" s="28">
        <v>2784000</v>
      </c>
      <c r="X354" s="28">
        <v>2784000</v>
      </c>
      <c r="Y354" s="28">
        <v>2784000</v>
      </c>
      <c r="Z354" s="28">
        <v>2784000</v>
      </c>
      <c r="AA354" s="28">
        <v>2784000</v>
      </c>
      <c r="AB354" s="28">
        <v>2784000</v>
      </c>
      <c r="AC354" s="28">
        <v>2784000</v>
      </c>
      <c r="AD354" s="28">
        <v>2784000</v>
      </c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>
      <c r="B355" s="5" t="s">
        <v>148</v>
      </c>
      <c r="C355" s="5" t="b">
        <f t="shared" si="10"/>
        <v>1</v>
      </c>
      <c r="D355" s="5" t="s">
        <v>148</v>
      </c>
      <c r="E355" s="41">
        <v>2651000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41">
        <v>0</v>
      </c>
      <c r="Q355" s="28">
        <v>0</v>
      </c>
      <c r="R355" s="28">
        <v>0</v>
      </c>
      <c r="S355" s="28">
        <v>2784000</v>
      </c>
      <c r="T355" s="28">
        <v>2784000</v>
      </c>
      <c r="U355" s="28">
        <v>2784000</v>
      </c>
      <c r="V355" s="28">
        <v>2784000</v>
      </c>
      <c r="W355" s="28">
        <v>2784000</v>
      </c>
      <c r="X355" s="28">
        <v>2784000</v>
      </c>
      <c r="Y355" s="28">
        <v>2784000</v>
      </c>
      <c r="Z355" s="28">
        <v>2784000</v>
      </c>
      <c r="AA355" s="28">
        <v>2784000</v>
      </c>
      <c r="AB355" s="28">
        <v>2784000</v>
      </c>
      <c r="AC355" s="28">
        <v>2784000</v>
      </c>
      <c r="AD355" s="28">
        <v>2784000</v>
      </c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>
      <c r="B356" s="5" t="s">
        <v>148</v>
      </c>
      <c r="C356" s="5" t="b">
        <f t="shared" si="10"/>
        <v>1</v>
      </c>
      <c r="D356" s="5" t="s">
        <v>148</v>
      </c>
      <c r="E356" s="41">
        <v>2651000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41">
        <v>0</v>
      </c>
      <c r="Q356" s="28">
        <v>0</v>
      </c>
      <c r="R356" s="28">
        <v>0</v>
      </c>
      <c r="S356" s="28">
        <v>2784000</v>
      </c>
      <c r="T356" s="28">
        <v>2784000</v>
      </c>
      <c r="U356" s="28">
        <v>2784000</v>
      </c>
      <c r="V356" s="28">
        <v>2784000</v>
      </c>
      <c r="W356" s="28">
        <v>2784000</v>
      </c>
      <c r="X356" s="28">
        <v>2784000</v>
      </c>
      <c r="Y356" s="28">
        <v>2784000</v>
      </c>
      <c r="Z356" s="28">
        <v>2784000</v>
      </c>
      <c r="AA356" s="28">
        <v>2784000</v>
      </c>
      <c r="AB356" s="28">
        <v>2784000</v>
      </c>
      <c r="AC356" s="28">
        <v>2784000</v>
      </c>
      <c r="AD356" s="28">
        <v>2784000</v>
      </c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>
      <c r="B357" s="5" t="s">
        <v>148</v>
      </c>
      <c r="C357" s="5" t="b">
        <f t="shared" ref="C357:C420" si="11">B357=D357</f>
        <v>1</v>
      </c>
      <c r="D357" s="5" t="s">
        <v>148</v>
      </c>
      <c r="E357" s="41">
        <v>2651000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41">
        <v>0</v>
      </c>
      <c r="Q357" s="28">
        <v>0</v>
      </c>
      <c r="R357" s="28">
        <v>0</v>
      </c>
      <c r="S357" s="28">
        <v>2784000</v>
      </c>
      <c r="T357" s="28">
        <v>2784000</v>
      </c>
      <c r="U357" s="28">
        <v>2784000</v>
      </c>
      <c r="V357" s="28">
        <v>2784000</v>
      </c>
      <c r="W357" s="28">
        <v>2784000</v>
      </c>
      <c r="X357" s="28">
        <v>2784000</v>
      </c>
      <c r="Y357" s="28">
        <v>2784000</v>
      </c>
      <c r="Z357" s="28">
        <v>2784000</v>
      </c>
      <c r="AA357" s="28">
        <v>2784000</v>
      </c>
      <c r="AB357" s="28">
        <v>2784000</v>
      </c>
      <c r="AC357" s="28">
        <v>2784000</v>
      </c>
      <c r="AD357" s="28">
        <v>2784000</v>
      </c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>
      <c r="B358" s="5" t="s">
        <v>148</v>
      </c>
      <c r="C358" s="5" t="b">
        <f t="shared" si="11"/>
        <v>1</v>
      </c>
      <c r="D358" s="5" t="s">
        <v>148</v>
      </c>
      <c r="E358" s="41">
        <v>2651000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41">
        <v>0</v>
      </c>
      <c r="Q358" s="28">
        <v>0</v>
      </c>
      <c r="R358" s="28">
        <v>0</v>
      </c>
      <c r="S358" s="28">
        <v>2784000</v>
      </c>
      <c r="T358" s="28">
        <v>2784000</v>
      </c>
      <c r="U358" s="28">
        <v>2784000</v>
      </c>
      <c r="V358" s="28">
        <v>2784000</v>
      </c>
      <c r="W358" s="28">
        <v>2784000</v>
      </c>
      <c r="X358" s="28">
        <v>2784000</v>
      </c>
      <c r="Y358" s="28">
        <v>2784000</v>
      </c>
      <c r="Z358" s="28">
        <v>2784000</v>
      </c>
      <c r="AA358" s="28">
        <v>2784000</v>
      </c>
      <c r="AB358" s="28">
        <v>2784000</v>
      </c>
      <c r="AC358" s="28">
        <v>2784000</v>
      </c>
      <c r="AD358" s="28">
        <v>2784000</v>
      </c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>
      <c r="B359" s="5" t="s">
        <v>162</v>
      </c>
      <c r="C359" s="5" t="b">
        <f t="shared" si="11"/>
        <v>1</v>
      </c>
      <c r="D359" s="5" t="s">
        <v>162</v>
      </c>
      <c r="E359" s="41">
        <v>2651000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41">
        <v>0</v>
      </c>
      <c r="Q359" s="28">
        <v>0</v>
      </c>
      <c r="R359" s="28">
        <v>0</v>
      </c>
      <c r="S359" s="28">
        <v>2784000</v>
      </c>
      <c r="T359" s="28">
        <v>2784000</v>
      </c>
      <c r="U359" s="28">
        <v>2784000</v>
      </c>
      <c r="V359" s="28">
        <v>2784000</v>
      </c>
      <c r="W359" s="28">
        <v>2784000</v>
      </c>
      <c r="X359" s="28">
        <v>2784000</v>
      </c>
      <c r="Y359" s="28">
        <v>2784000</v>
      </c>
      <c r="Z359" s="28">
        <v>2784000</v>
      </c>
      <c r="AA359" s="28">
        <v>2784000</v>
      </c>
      <c r="AB359" s="28">
        <v>2784000</v>
      </c>
      <c r="AC359" s="28">
        <v>2784000</v>
      </c>
      <c r="AD359" s="28">
        <v>2784000</v>
      </c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>
      <c r="B360" s="5" t="s">
        <v>162</v>
      </c>
      <c r="C360" s="5" t="b">
        <f t="shared" si="11"/>
        <v>1</v>
      </c>
      <c r="D360" s="5" t="s">
        <v>162</v>
      </c>
      <c r="E360" s="41">
        <v>2651000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41">
        <v>0</v>
      </c>
      <c r="Q360" s="28">
        <v>0</v>
      </c>
      <c r="R360" s="28">
        <v>0</v>
      </c>
      <c r="S360" s="28">
        <v>2784000</v>
      </c>
      <c r="T360" s="28">
        <v>2784000</v>
      </c>
      <c r="U360" s="28">
        <v>2784000</v>
      </c>
      <c r="V360" s="28">
        <v>2784000</v>
      </c>
      <c r="W360" s="28">
        <v>2784000</v>
      </c>
      <c r="X360" s="28">
        <v>2784000</v>
      </c>
      <c r="Y360" s="28">
        <v>2784000</v>
      </c>
      <c r="Z360" s="28">
        <v>2784000</v>
      </c>
      <c r="AA360" s="28">
        <v>2784000</v>
      </c>
      <c r="AB360" s="28">
        <v>2784000</v>
      </c>
      <c r="AC360" s="28">
        <v>2784000</v>
      </c>
      <c r="AD360" s="28">
        <v>2784000</v>
      </c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>
      <c r="B361" s="5" t="s">
        <v>162</v>
      </c>
      <c r="C361" s="5" t="b">
        <f t="shared" si="11"/>
        <v>1</v>
      </c>
      <c r="D361" s="5" t="s">
        <v>162</v>
      </c>
      <c r="E361" s="41">
        <v>2651000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41">
        <v>0</v>
      </c>
      <c r="Q361" s="28">
        <v>0</v>
      </c>
      <c r="R361" s="28">
        <v>0</v>
      </c>
      <c r="S361" s="28">
        <v>2784000</v>
      </c>
      <c r="T361" s="28">
        <v>2784000</v>
      </c>
      <c r="U361" s="28">
        <v>2784000</v>
      </c>
      <c r="V361" s="28">
        <v>2784000</v>
      </c>
      <c r="W361" s="28">
        <v>2784000</v>
      </c>
      <c r="X361" s="28">
        <v>2784000</v>
      </c>
      <c r="Y361" s="28">
        <v>2784000</v>
      </c>
      <c r="Z361" s="28">
        <v>2784000</v>
      </c>
      <c r="AA361" s="28">
        <v>2784000</v>
      </c>
      <c r="AB361" s="28">
        <v>2784000</v>
      </c>
      <c r="AC361" s="28">
        <v>2784000</v>
      </c>
      <c r="AD361" s="28">
        <v>2784000</v>
      </c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>
      <c r="B362" s="5" t="s">
        <v>162</v>
      </c>
      <c r="C362" s="5" t="b">
        <f t="shared" si="11"/>
        <v>1</v>
      </c>
      <c r="D362" s="5" t="s">
        <v>162</v>
      </c>
      <c r="E362" s="41">
        <v>2651000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41">
        <v>0</v>
      </c>
      <c r="Q362" s="28">
        <v>0</v>
      </c>
      <c r="R362" s="28">
        <v>0</v>
      </c>
      <c r="S362" s="28">
        <v>2784000</v>
      </c>
      <c r="T362" s="28">
        <v>2784000</v>
      </c>
      <c r="U362" s="28">
        <v>2784000</v>
      </c>
      <c r="V362" s="28">
        <v>2784000</v>
      </c>
      <c r="W362" s="28">
        <v>2784000</v>
      </c>
      <c r="X362" s="28">
        <v>2784000</v>
      </c>
      <c r="Y362" s="28">
        <v>2784000</v>
      </c>
      <c r="Z362" s="28">
        <v>2784000</v>
      </c>
      <c r="AA362" s="28">
        <v>2784000</v>
      </c>
      <c r="AB362" s="28">
        <v>2784000</v>
      </c>
      <c r="AC362" s="28">
        <v>2784000</v>
      </c>
      <c r="AD362" s="28">
        <v>2784000</v>
      </c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>
      <c r="B363" s="5" t="s">
        <v>162</v>
      </c>
      <c r="C363" s="5" t="b">
        <f t="shared" si="11"/>
        <v>1</v>
      </c>
      <c r="D363" s="5" t="s">
        <v>162</v>
      </c>
      <c r="E363" s="41">
        <v>2651000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41">
        <v>0</v>
      </c>
      <c r="Q363" s="28">
        <v>0</v>
      </c>
      <c r="R363" s="28">
        <v>0</v>
      </c>
      <c r="S363" s="28">
        <v>2784000</v>
      </c>
      <c r="T363" s="28">
        <v>2784000</v>
      </c>
      <c r="U363" s="28">
        <v>2784000</v>
      </c>
      <c r="V363" s="28">
        <v>2784000</v>
      </c>
      <c r="W363" s="28">
        <v>2784000</v>
      </c>
      <c r="X363" s="28">
        <v>2784000</v>
      </c>
      <c r="Y363" s="28">
        <v>2784000</v>
      </c>
      <c r="Z363" s="28">
        <v>2784000</v>
      </c>
      <c r="AA363" s="28">
        <v>2784000</v>
      </c>
      <c r="AB363" s="28">
        <v>2784000</v>
      </c>
      <c r="AC363" s="28">
        <v>2784000</v>
      </c>
      <c r="AD363" s="28">
        <v>2784000</v>
      </c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>
      <c r="B364" s="5" t="s">
        <v>163</v>
      </c>
      <c r="C364" s="5" t="b">
        <f t="shared" si="11"/>
        <v>1</v>
      </c>
      <c r="D364" s="5" t="s">
        <v>163</v>
      </c>
      <c r="E364" s="41">
        <v>2651000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41">
        <v>0</v>
      </c>
      <c r="Q364" s="28">
        <v>0</v>
      </c>
      <c r="R364" s="28">
        <v>0</v>
      </c>
      <c r="S364" s="28">
        <v>2784000</v>
      </c>
      <c r="T364" s="28">
        <v>2784000</v>
      </c>
      <c r="U364" s="28">
        <v>2784000</v>
      </c>
      <c r="V364" s="28">
        <v>2784000</v>
      </c>
      <c r="W364" s="28">
        <v>2784000</v>
      </c>
      <c r="X364" s="28">
        <v>2784000</v>
      </c>
      <c r="Y364" s="28">
        <v>2784000</v>
      </c>
      <c r="Z364" s="28">
        <v>2784000</v>
      </c>
      <c r="AA364" s="28">
        <v>2784000</v>
      </c>
      <c r="AB364" s="28">
        <v>2784000</v>
      </c>
      <c r="AC364" s="28">
        <v>2784000</v>
      </c>
      <c r="AD364" s="28">
        <v>2784000</v>
      </c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>
      <c r="B365" s="5" t="s">
        <v>163</v>
      </c>
      <c r="C365" s="5" t="b">
        <f t="shared" si="11"/>
        <v>1</v>
      </c>
      <c r="D365" s="5" t="s">
        <v>163</v>
      </c>
      <c r="E365" s="41">
        <v>2651000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41">
        <v>0</v>
      </c>
      <c r="Q365" s="28">
        <v>0</v>
      </c>
      <c r="R365" s="28">
        <v>0</v>
      </c>
      <c r="S365" s="28">
        <v>2784000</v>
      </c>
      <c r="T365" s="28">
        <v>2784000</v>
      </c>
      <c r="U365" s="28">
        <v>2784000</v>
      </c>
      <c r="V365" s="28">
        <v>2784000</v>
      </c>
      <c r="W365" s="28">
        <v>2784000</v>
      </c>
      <c r="X365" s="28">
        <v>2784000</v>
      </c>
      <c r="Y365" s="28">
        <v>2784000</v>
      </c>
      <c r="Z365" s="28">
        <v>2784000</v>
      </c>
      <c r="AA365" s="28">
        <v>2784000</v>
      </c>
      <c r="AB365" s="28">
        <v>2784000</v>
      </c>
      <c r="AC365" s="28">
        <v>2784000</v>
      </c>
      <c r="AD365" s="28">
        <v>2784000</v>
      </c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>
      <c r="B366" s="5" t="s">
        <v>163</v>
      </c>
      <c r="C366" s="5" t="b">
        <f t="shared" si="11"/>
        <v>1</v>
      </c>
      <c r="D366" s="5" t="s">
        <v>163</v>
      </c>
      <c r="E366" s="41">
        <v>2651000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41">
        <v>0</v>
      </c>
      <c r="Q366" s="28">
        <v>0</v>
      </c>
      <c r="R366" s="28">
        <v>0</v>
      </c>
      <c r="S366" s="28">
        <v>2784000</v>
      </c>
      <c r="T366" s="28">
        <v>2784000</v>
      </c>
      <c r="U366" s="28">
        <v>2784000</v>
      </c>
      <c r="V366" s="28">
        <v>2784000</v>
      </c>
      <c r="W366" s="28">
        <v>2784000</v>
      </c>
      <c r="X366" s="28">
        <v>2784000</v>
      </c>
      <c r="Y366" s="28">
        <v>2784000</v>
      </c>
      <c r="Z366" s="28">
        <v>2784000</v>
      </c>
      <c r="AA366" s="28">
        <v>2784000</v>
      </c>
      <c r="AB366" s="28">
        <v>2784000</v>
      </c>
      <c r="AC366" s="28">
        <v>2784000</v>
      </c>
      <c r="AD366" s="28">
        <v>2784000</v>
      </c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>
      <c r="B367" s="5" t="s">
        <v>163</v>
      </c>
      <c r="C367" s="5" t="b">
        <f t="shared" si="11"/>
        <v>1</v>
      </c>
      <c r="D367" s="5" t="s">
        <v>163</v>
      </c>
      <c r="E367" s="41">
        <v>2651000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41">
        <v>0</v>
      </c>
      <c r="Q367" s="28">
        <v>0</v>
      </c>
      <c r="R367" s="28">
        <v>0</v>
      </c>
      <c r="S367" s="28">
        <v>2784000</v>
      </c>
      <c r="T367" s="28">
        <v>2784000</v>
      </c>
      <c r="U367" s="28">
        <v>2784000</v>
      </c>
      <c r="V367" s="28">
        <v>2784000</v>
      </c>
      <c r="W367" s="28">
        <v>2784000</v>
      </c>
      <c r="X367" s="28">
        <v>2784000</v>
      </c>
      <c r="Y367" s="28">
        <v>2784000</v>
      </c>
      <c r="Z367" s="28">
        <v>2784000</v>
      </c>
      <c r="AA367" s="28">
        <v>2784000</v>
      </c>
      <c r="AB367" s="28">
        <v>2784000</v>
      </c>
      <c r="AC367" s="28">
        <v>2784000</v>
      </c>
      <c r="AD367" s="28">
        <v>2784000</v>
      </c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>
      <c r="B368" s="5" t="s">
        <v>163</v>
      </c>
      <c r="C368" s="5" t="b">
        <f t="shared" si="11"/>
        <v>1</v>
      </c>
      <c r="D368" s="5" t="s">
        <v>163</v>
      </c>
      <c r="E368" s="41">
        <v>2651000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41">
        <v>0</v>
      </c>
      <c r="Q368" s="28">
        <v>0</v>
      </c>
      <c r="R368" s="28">
        <v>0</v>
      </c>
      <c r="S368" s="28">
        <v>2784000</v>
      </c>
      <c r="T368" s="28">
        <v>2784000</v>
      </c>
      <c r="U368" s="28">
        <v>2784000</v>
      </c>
      <c r="V368" s="28">
        <v>2784000</v>
      </c>
      <c r="W368" s="28">
        <v>2784000</v>
      </c>
      <c r="X368" s="28">
        <v>2784000</v>
      </c>
      <c r="Y368" s="28">
        <v>2784000</v>
      </c>
      <c r="Z368" s="28">
        <v>2784000</v>
      </c>
      <c r="AA368" s="28">
        <v>2784000</v>
      </c>
      <c r="AB368" s="28">
        <v>2784000</v>
      </c>
      <c r="AC368" s="28">
        <v>2784000</v>
      </c>
      <c r="AD368" s="28">
        <v>2784000</v>
      </c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>
      <c r="B369" s="5" t="s">
        <v>164</v>
      </c>
      <c r="C369" s="5" t="b">
        <f t="shared" si="11"/>
        <v>1</v>
      </c>
      <c r="D369" s="5" t="s">
        <v>164</v>
      </c>
      <c r="E369" s="41">
        <v>2651000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41">
        <v>0</v>
      </c>
      <c r="Q369" s="28">
        <v>0</v>
      </c>
      <c r="R369" s="28">
        <v>0</v>
      </c>
      <c r="S369" s="28">
        <v>2784000</v>
      </c>
      <c r="T369" s="28">
        <v>2784000</v>
      </c>
      <c r="U369" s="28">
        <v>2784000</v>
      </c>
      <c r="V369" s="28">
        <v>2784000</v>
      </c>
      <c r="W369" s="28">
        <v>2784000</v>
      </c>
      <c r="X369" s="28">
        <v>2784000</v>
      </c>
      <c r="Y369" s="28">
        <v>2784000</v>
      </c>
      <c r="Z369" s="28">
        <v>2784000</v>
      </c>
      <c r="AA369" s="28">
        <v>2784000</v>
      </c>
      <c r="AB369" s="28">
        <v>2784000</v>
      </c>
      <c r="AC369" s="28">
        <v>2784000</v>
      </c>
      <c r="AD369" s="28">
        <v>2784000</v>
      </c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>
      <c r="B370" s="5" t="s">
        <v>164</v>
      </c>
      <c r="C370" s="5" t="b">
        <f t="shared" si="11"/>
        <v>1</v>
      </c>
      <c r="D370" s="5" t="s">
        <v>164</v>
      </c>
      <c r="E370" s="41">
        <v>2651000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41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2784000</v>
      </c>
      <c r="V370" s="28">
        <v>2784000</v>
      </c>
      <c r="W370" s="28">
        <v>2784000</v>
      </c>
      <c r="X370" s="28">
        <v>2784000</v>
      </c>
      <c r="Y370" s="28">
        <v>2784000</v>
      </c>
      <c r="Z370" s="28">
        <v>2784000</v>
      </c>
      <c r="AA370" s="28">
        <v>2784000</v>
      </c>
      <c r="AB370" s="28">
        <v>2784000</v>
      </c>
      <c r="AC370" s="28">
        <v>2784000</v>
      </c>
      <c r="AD370" s="28">
        <v>2784000</v>
      </c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>
      <c r="B371" s="5" t="s">
        <v>164</v>
      </c>
      <c r="C371" s="5" t="b">
        <f t="shared" si="11"/>
        <v>1</v>
      </c>
      <c r="D371" s="5" t="s">
        <v>164</v>
      </c>
      <c r="E371" s="41">
        <v>2651000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41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2784000</v>
      </c>
      <c r="V371" s="28">
        <v>2784000</v>
      </c>
      <c r="W371" s="28">
        <v>2784000</v>
      </c>
      <c r="X371" s="28">
        <v>2784000</v>
      </c>
      <c r="Y371" s="28">
        <v>2784000</v>
      </c>
      <c r="Z371" s="28">
        <v>2784000</v>
      </c>
      <c r="AA371" s="28">
        <v>2784000</v>
      </c>
      <c r="AB371" s="28">
        <v>2784000</v>
      </c>
      <c r="AC371" s="28">
        <v>2784000</v>
      </c>
      <c r="AD371" s="28">
        <v>2784000</v>
      </c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>
      <c r="B372" s="5" t="s">
        <v>164</v>
      </c>
      <c r="C372" s="5" t="b">
        <f t="shared" si="11"/>
        <v>1</v>
      </c>
      <c r="D372" s="5" t="s">
        <v>164</v>
      </c>
      <c r="E372" s="41">
        <v>2651000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41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2784000</v>
      </c>
      <c r="V372" s="28">
        <v>2784000</v>
      </c>
      <c r="W372" s="28">
        <v>2784000</v>
      </c>
      <c r="X372" s="28">
        <v>2784000</v>
      </c>
      <c r="Y372" s="28">
        <v>2784000</v>
      </c>
      <c r="Z372" s="28">
        <v>2784000</v>
      </c>
      <c r="AA372" s="28">
        <v>2784000</v>
      </c>
      <c r="AB372" s="28">
        <v>2784000</v>
      </c>
      <c r="AC372" s="28">
        <v>2784000</v>
      </c>
      <c r="AD372" s="28">
        <v>2784000</v>
      </c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>
      <c r="B373" s="5" t="s">
        <v>164</v>
      </c>
      <c r="C373" s="5" t="b">
        <f t="shared" si="11"/>
        <v>1</v>
      </c>
      <c r="D373" s="5" t="s">
        <v>164</v>
      </c>
      <c r="E373" s="41">
        <v>2651000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41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2784000</v>
      </c>
      <c r="V373" s="28">
        <v>2784000</v>
      </c>
      <c r="W373" s="28">
        <v>2784000</v>
      </c>
      <c r="X373" s="28">
        <v>2784000</v>
      </c>
      <c r="Y373" s="28">
        <v>2784000</v>
      </c>
      <c r="Z373" s="28">
        <v>2784000</v>
      </c>
      <c r="AA373" s="28">
        <v>2784000</v>
      </c>
      <c r="AB373" s="28">
        <v>2784000</v>
      </c>
      <c r="AC373" s="28">
        <v>2784000</v>
      </c>
      <c r="AD373" s="28">
        <v>2784000</v>
      </c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>
      <c r="B374" s="5" t="s">
        <v>158</v>
      </c>
      <c r="C374" s="5" t="b">
        <f t="shared" si="11"/>
        <v>1</v>
      </c>
      <c r="D374" s="5" t="s">
        <v>158</v>
      </c>
      <c r="E374" s="41">
        <v>1106000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41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1161000</v>
      </c>
      <c r="V374" s="28">
        <v>1161000</v>
      </c>
      <c r="W374" s="28">
        <v>1161000</v>
      </c>
      <c r="X374" s="28">
        <v>1161000</v>
      </c>
      <c r="Y374" s="28">
        <v>1161000</v>
      </c>
      <c r="Z374" s="28">
        <v>1161000</v>
      </c>
      <c r="AA374" s="28">
        <v>1161000</v>
      </c>
      <c r="AB374" s="28">
        <v>1161000</v>
      </c>
      <c r="AC374" s="28">
        <v>1161000</v>
      </c>
      <c r="AD374" s="28">
        <v>1161000</v>
      </c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>
      <c r="B375" s="5" t="s">
        <v>158</v>
      </c>
      <c r="C375" s="5" t="b">
        <f t="shared" si="11"/>
        <v>1</v>
      </c>
      <c r="D375" s="5" t="s">
        <v>158</v>
      </c>
      <c r="E375" s="41">
        <v>1106000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41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1161000</v>
      </c>
      <c r="V375" s="28">
        <v>1161000</v>
      </c>
      <c r="W375" s="28">
        <v>1161000</v>
      </c>
      <c r="X375" s="28">
        <v>1161000</v>
      </c>
      <c r="Y375" s="28">
        <v>1161000</v>
      </c>
      <c r="Z375" s="28">
        <v>1161000</v>
      </c>
      <c r="AA375" s="28">
        <v>1161000</v>
      </c>
      <c r="AB375" s="28">
        <v>1161000</v>
      </c>
      <c r="AC375" s="28">
        <v>1161000</v>
      </c>
      <c r="AD375" s="28">
        <v>1161000</v>
      </c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>
      <c r="B376" s="5" t="s">
        <v>158</v>
      </c>
      <c r="C376" s="5" t="b">
        <f t="shared" si="11"/>
        <v>1</v>
      </c>
      <c r="D376" s="5" t="s">
        <v>158</v>
      </c>
      <c r="E376" s="41">
        <v>1106000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41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1161000</v>
      </c>
      <c r="V376" s="28">
        <v>1161000</v>
      </c>
      <c r="W376" s="28">
        <v>1161000</v>
      </c>
      <c r="X376" s="28">
        <v>1161000</v>
      </c>
      <c r="Y376" s="28">
        <v>1161000</v>
      </c>
      <c r="Z376" s="28">
        <v>1161000</v>
      </c>
      <c r="AA376" s="28">
        <v>1161000</v>
      </c>
      <c r="AB376" s="28">
        <v>1161000</v>
      </c>
      <c r="AC376" s="28">
        <v>1161000</v>
      </c>
      <c r="AD376" s="28">
        <v>1161000</v>
      </c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>
      <c r="B377" s="5" t="s">
        <v>158</v>
      </c>
      <c r="C377" s="5" t="b">
        <f t="shared" si="11"/>
        <v>1</v>
      </c>
      <c r="D377" s="5" t="s">
        <v>158</v>
      </c>
      <c r="E377" s="41">
        <v>1106000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41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1161000</v>
      </c>
      <c r="Y377" s="28">
        <v>1161000</v>
      </c>
      <c r="Z377" s="28">
        <v>1161000</v>
      </c>
      <c r="AA377" s="28">
        <v>1161000</v>
      </c>
      <c r="AB377" s="28">
        <v>1161000</v>
      </c>
      <c r="AC377" s="28">
        <v>1161000</v>
      </c>
      <c r="AD377" s="28">
        <v>1161000</v>
      </c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>
      <c r="B378" s="5" t="s">
        <v>158</v>
      </c>
      <c r="C378" s="5" t="b">
        <f t="shared" si="11"/>
        <v>1</v>
      </c>
      <c r="D378" s="5" t="s">
        <v>158</v>
      </c>
      <c r="E378" s="41">
        <v>1106000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41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1161000</v>
      </c>
      <c r="Y378" s="28">
        <v>1161000</v>
      </c>
      <c r="Z378" s="28">
        <v>1161000</v>
      </c>
      <c r="AA378" s="28">
        <v>1161000</v>
      </c>
      <c r="AB378" s="28">
        <v>1161000</v>
      </c>
      <c r="AC378" s="28">
        <v>1161000</v>
      </c>
      <c r="AD378" s="28">
        <v>1161000</v>
      </c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>
      <c r="B379" s="5" t="s">
        <v>158</v>
      </c>
      <c r="C379" s="5" t="b">
        <f t="shared" si="11"/>
        <v>1</v>
      </c>
      <c r="D379" s="5" t="s">
        <v>158</v>
      </c>
      <c r="E379" s="41">
        <v>1106000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41">
        <v>0</v>
      </c>
      <c r="Q379" s="28">
        <v>0</v>
      </c>
      <c r="R379" s="28">
        <v>0</v>
      </c>
      <c r="S379" s="28">
        <v>0</v>
      </c>
      <c r="T379" s="28">
        <v>0</v>
      </c>
      <c r="X379" s="142">
        <v>1161000</v>
      </c>
      <c r="Y379" s="142">
        <v>1161000</v>
      </c>
      <c r="Z379" s="142">
        <v>1161000</v>
      </c>
      <c r="AA379" s="142">
        <v>1161000</v>
      </c>
      <c r="AB379" s="142">
        <v>1161000</v>
      </c>
      <c r="AC379" s="142">
        <v>1161000</v>
      </c>
      <c r="AD379" s="142">
        <v>1161000</v>
      </c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>
      <c r="B380" s="5" t="s">
        <v>158</v>
      </c>
      <c r="C380" s="5" t="b">
        <f t="shared" si="11"/>
        <v>1</v>
      </c>
      <c r="D380" s="5" t="s">
        <v>158</v>
      </c>
      <c r="E380" s="41">
        <v>1106000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41">
        <v>0</v>
      </c>
      <c r="Q380" s="28">
        <v>0</v>
      </c>
      <c r="R380" s="28">
        <v>0</v>
      </c>
      <c r="S380" s="28">
        <v>0</v>
      </c>
      <c r="T380" s="28">
        <v>0</v>
      </c>
      <c r="X380" s="142">
        <v>1161000</v>
      </c>
      <c r="Y380" s="142">
        <v>1161000</v>
      </c>
      <c r="Z380" s="142">
        <v>1161000</v>
      </c>
      <c r="AA380" s="142">
        <v>1161000</v>
      </c>
      <c r="AB380" s="142">
        <v>1161000</v>
      </c>
      <c r="AC380" s="142">
        <v>1161000</v>
      </c>
      <c r="AD380" s="142">
        <v>1161000</v>
      </c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>
      <c r="B381" s="5" t="s">
        <v>158</v>
      </c>
      <c r="C381" s="5" t="b">
        <f t="shared" si="11"/>
        <v>1</v>
      </c>
      <c r="D381" s="5" t="s">
        <v>158</v>
      </c>
      <c r="E381" s="41">
        <v>1106000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41">
        <v>0</v>
      </c>
      <c r="Q381" s="28">
        <v>0</v>
      </c>
      <c r="R381" s="28">
        <v>0</v>
      </c>
      <c r="S381" s="28">
        <v>0</v>
      </c>
      <c r="T381" s="28">
        <v>0</v>
      </c>
      <c r="X381" s="142">
        <v>1161000</v>
      </c>
      <c r="Y381" s="142">
        <v>1161000</v>
      </c>
      <c r="Z381" s="142">
        <v>1161000</v>
      </c>
      <c r="AA381" s="142">
        <v>1161000</v>
      </c>
      <c r="AB381" s="142">
        <v>1161000</v>
      </c>
      <c r="AC381" s="142">
        <v>1161000</v>
      </c>
      <c r="AD381" s="142">
        <v>1161000</v>
      </c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>
      <c r="B382" s="5" t="s">
        <v>159</v>
      </c>
      <c r="C382" s="5" t="b">
        <f t="shared" si="11"/>
        <v>1</v>
      </c>
      <c r="D382" s="5" t="s">
        <v>159</v>
      </c>
      <c r="E382" s="41">
        <v>1106000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41">
        <v>0</v>
      </c>
      <c r="Q382" s="28">
        <v>0</v>
      </c>
      <c r="R382" s="28">
        <v>0</v>
      </c>
      <c r="S382" s="28">
        <v>0</v>
      </c>
      <c r="T382" s="28">
        <v>0</v>
      </c>
      <c r="X382" s="142">
        <v>1161000</v>
      </c>
      <c r="Y382" s="142">
        <v>1161000</v>
      </c>
      <c r="Z382" s="142">
        <v>1161000</v>
      </c>
      <c r="AA382" s="142">
        <v>1161000</v>
      </c>
      <c r="AB382" s="142">
        <v>1161000</v>
      </c>
      <c r="AC382" s="142">
        <v>1161000</v>
      </c>
      <c r="AD382" s="142">
        <v>1161000</v>
      </c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>
      <c r="B383" s="5" t="s">
        <v>159</v>
      </c>
      <c r="C383" s="5" t="b">
        <f t="shared" si="11"/>
        <v>1</v>
      </c>
      <c r="D383" s="5" t="s">
        <v>159</v>
      </c>
      <c r="E383" s="41">
        <v>1106000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41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1161000</v>
      </c>
      <c r="V383" s="28">
        <v>1161000</v>
      </c>
      <c r="W383" s="28">
        <v>1161000</v>
      </c>
      <c r="X383" s="28">
        <v>1161000</v>
      </c>
      <c r="Y383" s="28">
        <v>1161000</v>
      </c>
      <c r="Z383" s="28">
        <v>1161000</v>
      </c>
      <c r="AA383" s="28">
        <v>1161000</v>
      </c>
      <c r="AB383" s="28">
        <v>1161000</v>
      </c>
      <c r="AC383" s="28">
        <v>1161000</v>
      </c>
      <c r="AD383" s="28">
        <v>1161000</v>
      </c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>
      <c r="B384" s="5" t="s">
        <v>159</v>
      </c>
      <c r="C384" s="5" t="b">
        <f t="shared" si="11"/>
        <v>1</v>
      </c>
      <c r="D384" s="5" t="s">
        <v>159</v>
      </c>
      <c r="E384" s="41">
        <v>1106000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41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1161000</v>
      </c>
      <c r="V384" s="28">
        <v>1161000</v>
      </c>
      <c r="W384" s="28">
        <v>1161000</v>
      </c>
      <c r="X384" s="28">
        <v>1161000</v>
      </c>
      <c r="Y384" s="28">
        <v>1161000</v>
      </c>
      <c r="Z384" s="28">
        <v>1161000</v>
      </c>
      <c r="AA384" s="28">
        <v>1161000</v>
      </c>
      <c r="AB384" s="28">
        <v>1161000</v>
      </c>
      <c r="AC384" s="28">
        <v>1161000</v>
      </c>
      <c r="AD384" s="28">
        <v>1161000</v>
      </c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>
      <c r="B385" s="5" t="s">
        <v>159</v>
      </c>
      <c r="C385" s="5" t="b">
        <f t="shared" si="11"/>
        <v>1</v>
      </c>
      <c r="D385" s="5" t="s">
        <v>159</v>
      </c>
      <c r="E385" s="41">
        <v>1106000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41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1161000</v>
      </c>
      <c r="V385" s="28">
        <v>1161000</v>
      </c>
      <c r="W385" s="28">
        <v>1161000</v>
      </c>
      <c r="X385" s="28">
        <v>1161000</v>
      </c>
      <c r="Y385" s="28">
        <v>1161000</v>
      </c>
      <c r="Z385" s="28">
        <v>1161000</v>
      </c>
      <c r="AA385" s="28">
        <v>1161000</v>
      </c>
      <c r="AB385" s="28">
        <v>1161000</v>
      </c>
      <c r="AC385" s="28">
        <v>1161000</v>
      </c>
      <c r="AD385" s="28">
        <v>1161000</v>
      </c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>
      <c r="B386" s="5" t="s">
        <v>159</v>
      </c>
      <c r="C386" s="5" t="b">
        <f t="shared" si="11"/>
        <v>1</v>
      </c>
      <c r="D386" s="5" t="s">
        <v>159</v>
      </c>
      <c r="E386" s="41">
        <v>1106000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41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1161000</v>
      </c>
      <c r="V386" s="28">
        <v>1161000</v>
      </c>
      <c r="W386" s="28">
        <v>1161000</v>
      </c>
      <c r="X386" s="28">
        <v>1161000</v>
      </c>
      <c r="Y386" s="28">
        <v>1161000</v>
      </c>
      <c r="Z386" s="28">
        <v>1161000</v>
      </c>
      <c r="AA386" s="28">
        <v>1161000</v>
      </c>
      <c r="AB386" s="28">
        <v>1161000</v>
      </c>
      <c r="AC386" s="28">
        <v>1161000</v>
      </c>
      <c r="AD386" s="28">
        <v>1161000</v>
      </c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>
      <c r="B387" s="5" t="s">
        <v>159</v>
      </c>
      <c r="C387" s="5" t="b">
        <f t="shared" si="11"/>
        <v>1</v>
      </c>
      <c r="D387" s="5" t="s">
        <v>159</v>
      </c>
      <c r="E387" s="41">
        <v>1106000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41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1161000</v>
      </c>
      <c r="Y387" s="28">
        <v>1161000</v>
      </c>
      <c r="Z387" s="28">
        <v>1161000</v>
      </c>
      <c r="AA387" s="28">
        <v>1161000</v>
      </c>
      <c r="AB387" s="28">
        <v>1161000</v>
      </c>
      <c r="AC387" s="28">
        <v>1161000</v>
      </c>
      <c r="AD387" s="28">
        <v>1161000</v>
      </c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>
      <c r="B388" s="5" t="s">
        <v>159</v>
      </c>
      <c r="C388" s="5" t="b">
        <f t="shared" si="11"/>
        <v>1</v>
      </c>
      <c r="D388" s="5" t="s">
        <v>159</v>
      </c>
      <c r="E388" s="41">
        <v>1106000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41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1161000</v>
      </c>
      <c r="Y388" s="28">
        <v>1161000</v>
      </c>
      <c r="Z388" s="28">
        <v>1161000</v>
      </c>
      <c r="AA388" s="28">
        <v>1161000</v>
      </c>
      <c r="AB388" s="28">
        <v>1161000</v>
      </c>
      <c r="AC388" s="28">
        <v>1161000</v>
      </c>
      <c r="AD388" s="28">
        <v>1161000</v>
      </c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>
      <c r="B389" s="5" t="s">
        <v>159</v>
      </c>
      <c r="C389" s="5" t="b">
        <f t="shared" si="11"/>
        <v>1</v>
      </c>
      <c r="D389" s="5" t="s">
        <v>159</v>
      </c>
      <c r="E389" s="41">
        <v>1106000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41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1161000</v>
      </c>
      <c r="Y389" s="28">
        <v>1161000</v>
      </c>
      <c r="Z389" s="28">
        <v>1161000</v>
      </c>
      <c r="AA389" s="28">
        <v>1161000</v>
      </c>
      <c r="AB389" s="28">
        <v>1161000</v>
      </c>
      <c r="AC389" s="28">
        <v>1161000</v>
      </c>
      <c r="AD389" s="28">
        <v>1161000</v>
      </c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>
      <c r="B390" s="5" t="s">
        <v>160</v>
      </c>
      <c r="C390" s="5" t="b">
        <f t="shared" si="11"/>
        <v>1</v>
      </c>
      <c r="D390" s="5" t="s">
        <v>160</v>
      </c>
      <c r="E390" s="41">
        <v>1106000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41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1161000</v>
      </c>
      <c r="V390" s="28">
        <v>1161000</v>
      </c>
      <c r="W390" s="28">
        <v>1161000</v>
      </c>
      <c r="X390" s="28">
        <v>1161000</v>
      </c>
      <c r="Y390" s="28">
        <v>1161000</v>
      </c>
      <c r="Z390" s="28">
        <v>1161000</v>
      </c>
      <c r="AA390" s="28">
        <v>1161000</v>
      </c>
      <c r="AB390" s="28">
        <v>1161000</v>
      </c>
      <c r="AC390" s="28">
        <v>1161000</v>
      </c>
      <c r="AD390" s="28">
        <v>1161000</v>
      </c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>
      <c r="B391" s="5" t="s">
        <v>160</v>
      </c>
      <c r="C391" s="5" t="b">
        <f t="shared" si="11"/>
        <v>1</v>
      </c>
      <c r="D391" s="5" t="s">
        <v>160</v>
      </c>
      <c r="E391" s="41">
        <v>1106000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41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1161000</v>
      </c>
      <c r="V391" s="28">
        <v>1161000</v>
      </c>
      <c r="W391" s="28">
        <v>1161000</v>
      </c>
      <c r="X391" s="28">
        <v>1161000</v>
      </c>
      <c r="Y391" s="28">
        <v>1161000</v>
      </c>
      <c r="Z391" s="28">
        <v>1161000</v>
      </c>
      <c r="AA391" s="28">
        <v>1161000</v>
      </c>
      <c r="AB391" s="28">
        <v>1161000</v>
      </c>
      <c r="AC391" s="28">
        <v>1161000</v>
      </c>
      <c r="AD391" s="28">
        <v>1161000</v>
      </c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>
      <c r="B392" s="5" t="s">
        <v>160</v>
      </c>
      <c r="C392" s="5" t="b">
        <f t="shared" si="11"/>
        <v>1</v>
      </c>
      <c r="D392" s="5" t="s">
        <v>160</v>
      </c>
      <c r="E392" s="41">
        <v>1106000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41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1161000</v>
      </c>
      <c r="Y392" s="28">
        <v>1161000</v>
      </c>
      <c r="Z392" s="28">
        <v>1161000</v>
      </c>
      <c r="AA392" s="28">
        <v>1161000</v>
      </c>
      <c r="AB392" s="28">
        <v>1161000</v>
      </c>
      <c r="AC392" s="28">
        <v>1161000</v>
      </c>
      <c r="AD392" s="28">
        <v>1161000</v>
      </c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>
      <c r="B393" s="5" t="s">
        <v>160</v>
      </c>
      <c r="C393" s="5" t="b">
        <f t="shared" si="11"/>
        <v>1</v>
      </c>
      <c r="D393" s="5" t="s">
        <v>160</v>
      </c>
      <c r="E393" s="41">
        <v>1106000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41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1161000</v>
      </c>
      <c r="Y393" s="28">
        <v>1161000</v>
      </c>
      <c r="Z393" s="28">
        <v>1161000</v>
      </c>
      <c r="AA393" s="28">
        <v>1161000</v>
      </c>
      <c r="AB393" s="28">
        <v>1161000</v>
      </c>
      <c r="AC393" s="28">
        <v>1161000</v>
      </c>
      <c r="AD393" s="28">
        <v>1161000</v>
      </c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>
      <c r="B394" s="5" t="s">
        <v>160</v>
      </c>
      <c r="C394" s="5" t="b">
        <f t="shared" si="11"/>
        <v>1</v>
      </c>
      <c r="D394" s="5" t="s">
        <v>160</v>
      </c>
      <c r="E394" s="41">
        <v>1106000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41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1161000</v>
      </c>
      <c r="Y394" s="28">
        <v>1161000</v>
      </c>
      <c r="Z394" s="28">
        <v>1161000</v>
      </c>
      <c r="AA394" s="28">
        <v>1161000</v>
      </c>
      <c r="AB394" s="28">
        <v>1161000</v>
      </c>
      <c r="AC394" s="28">
        <v>1161000</v>
      </c>
      <c r="AD394" s="28">
        <v>1161000</v>
      </c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>
      <c r="B395" s="5" t="s">
        <v>160</v>
      </c>
      <c r="C395" s="5" t="b">
        <f t="shared" si="11"/>
        <v>1</v>
      </c>
      <c r="D395" s="5" t="s">
        <v>160</v>
      </c>
      <c r="E395" s="41">
        <v>1106000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41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1161000</v>
      </c>
      <c r="Y395" s="28">
        <v>1161000</v>
      </c>
      <c r="Z395" s="28">
        <v>1161000</v>
      </c>
      <c r="AA395" s="28">
        <v>1161000</v>
      </c>
      <c r="AB395" s="28">
        <v>1161000</v>
      </c>
      <c r="AC395" s="28">
        <v>1161000</v>
      </c>
      <c r="AD395" s="28">
        <v>1161000</v>
      </c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>
      <c r="B396" s="5" t="s">
        <v>160</v>
      </c>
      <c r="C396" s="5" t="b">
        <f t="shared" si="11"/>
        <v>1</v>
      </c>
      <c r="D396" s="5" t="s">
        <v>160</v>
      </c>
      <c r="E396" s="41">
        <v>1106000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41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1161000</v>
      </c>
      <c r="Y396" s="28">
        <v>1161000</v>
      </c>
      <c r="Z396" s="28">
        <v>1161000</v>
      </c>
      <c r="AA396" s="28">
        <v>1161000</v>
      </c>
      <c r="AB396" s="28">
        <v>1161000</v>
      </c>
      <c r="AC396" s="28">
        <v>1161000</v>
      </c>
      <c r="AD396" s="28">
        <v>1161000</v>
      </c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>
      <c r="B397" s="5" t="s">
        <v>160</v>
      </c>
      <c r="C397" s="5" t="b">
        <f t="shared" si="11"/>
        <v>1</v>
      </c>
      <c r="D397" s="5" t="s">
        <v>160</v>
      </c>
      <c r="E397" s="41">
        <v>1106000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41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1161000</v>
      </c>
      <c r="Y397" s="28">
        <v>1161000</v>
      </c>
      <c r="Z397" s="28">
        <v>1161000</v>
      </c>
      <c r="AA397" s="28">
        <v>1161000</v>
      </c>
      <c r="AB397" s="28">
        <v>1161000</v>
      </c>
      <c r="AC397" s="28">
        <v>1161000</v>
      </c>
      <c r="AD397" s="28">
        <v>1161000</v>
      </c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>
      <c r="B398" s="5" t="s">
        <v>161</v>
      </c>
      <c r="C398" s="5" t="b">
        <f t="shared" si="11"/>
        <v>1</v>
      </c>
      <c r="D398" s="5" t="s">
        <v>161</v>
      </c>
      <c r="E398" s="41">
        <v>1106000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41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1161000</v>
      </c>
      <c r="V398" s="28">
        <v>1161000</v>
      </c>
      <c r="W398" s="28">
        <v>1161000</v>
      </c>
      <c r="X398" s="28">
        <v>1161000</v>
      </c>
      <c r="Y398" s="28">
        <v>1161000</v>
      </c>
      <c r="Z398" s="28">
        <v>1161000</v>
      </c>
      <c r="AA398" s="28">
        <v>1161000</v>
      </c>
      <c r="AB398" s="28">
        <v>1161000</v>
      </c>
      <c r="AC398" s="28">
        <v>1161000</v>
      </c>
      <c r="AD398" s="28">
        <v>1161000</v>
      </c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>
      <c r="B399" s="5" t="s">
        <v>161</v>
      </c>
      <c r="C399" s="5" t="b">
        <f t="shared" si="11"/>
        <v>1</v>
      </c>
      <c r="D399" s="5" t="s">
        <v>161</v>
      </c>
      <c r="E399" s="41">
        <v>1106000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41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1161000</v>
      </c>
      <c r="V399" s="28">
        <v>1161000</v>
      </c>
      <c r="W399" s="28">
        <v>1161000</v>
      </c>
      <c r="X399" s="28">
        <v>1161000</v>
      </c>
      <c r="Y399" s="28">
        <v>1161000</v>
      </c>
      <c r="Z399" s="28">
        <v>1161000</v>
      </c>
      <c r="AA399" s="28">
        <v>1161000</v>
      </c>
      <c r="AB399" s="28">
        <v>1161000</v>
      </c>
      <c r="AC399" s="28">
        <v>1161000</v>
      </c>
      <c r="AD399" s="28">
        <v>1161000</v>
      </c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>
      <c r="B400" s="5" t="s">
        <v>161</v>
      </c>
      <c r="C400" s="5" t="b">
        <f t="shared" si="11"/>
        <v>1</v>
      </c>
      <c r="D400" s="5" t="s">
        <v>161</v>
      </c>
      <c r="E400" s="41">
        <v>1106000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41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1161000</v>
      </c>
      <c r="Y400" s="28">
        <v>1161000</v>
      </c>
      <c r="Z400" s="28">
        <v>1161000</v>
      </c>
      <c r="AA400" s="28">
        <v>1161000</v>
      </c>
      <c r="AB400" s="28">
        <v>1161000</v>
      </c>
      <c r="AC400" s="28">
        <v>1161000</v>
      </c>
      <c r="AD400" s="28">
        <v>1161000</v>
      </c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>
      <c r="B401" s="5" t="s">
        <v>161</v>
      </c>
      <c r="C401" s="5" t="b">
        <f t="shared" si="11"/>
        <v>1</v>
      </c>
      <c r="D401" s="5" t="s">
        <v>161</v>
      </c>
      <c r="E401" s="41">
        <v>1106000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41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1161000</v>
      </c>
      <c r="Y401" s="28">
        <v>1161000</v>
      </c>
      <c r="Z401" s="28">
        <v>1161000</v>
      </c>
      <c r="AA401" s="28">
        <v>1161000</v>
      </c>
      <c r="AB401" s="28">
        <v>1161000</v>
      </c>
      <c r="AC401" s="28">
        <v>1161000</v>
      </c>
      <c r="AD401" s="28">
        <v>1161000</v>
      </c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>
      <c r="B402" s="5" t="s">
        <v>161</v>
      </c>
      <c r="C402" s="5" t="b">
        <f t="shared" si="11"/>
        <v>1</v>
      </c>
      <c r="D402" s="5" t="s">
        <v>161</v>
      </c>
      <c r="E402" s="41">
        <v>1106000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41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1161000</v>
      </c>
      <c r="Y402" s="28">
        <v>1161000</v>
      </c>
      <c r="Z402" s="28">
        <v>1161000</v>
      </c>
      <c r="AA402" s="28">
        <v>1161000</v>
      </c>
      <c r="AB402" s="28">
        <v>1161000</v>
      </c>
      <c r="AC402" s="28">
        <v>1161000</v>
      </c>
      <c r="AD402" s="28">
        <v>1161000</v>
      </c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>
      <c r="B403" s="5" t="s">
        <v>161</v>
      </c>
      <c r="C403" s="5" t="b">
        <f t="shared" si="11"/>
        <v>1</v>
      </c>
      <c r="D403" s="5" t="s">
        <v>161</v>
      </c>
      <c r="E403" s="41">
        <v>1106000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41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1161000</v>
      </c>
      <c r="Y403" s="28">
        <v>1161000</v>
      </c>
      <c r="Z403" s="28">
        <v>1161000</v>
      </c>
      <c r="AA403" s="28">
        <v>1161000</v>
      </c>
      <c r="AB403" s="28">
        <v>1161000</v>
      </c>
      <c r="AC403" s="28">
        <v>1161000</v>
      </c>
      <c r="AD403" s="28">
        <v>1161000</v>
      </c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>
      <c r="B404" s="5" t="s">
        <v>161</v>
      </c>
      <c r="C404" s="5" t="b">
        <f t="shared" si="11"/>
        <v>1</v>
      </c>
      <c r="D404" s="5" t="s">
        <v>161</v>
      </c>
      <c r="E404" s="41">
        <v>1106000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41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1161000</v>
      </c>
      <c r="Y404" s="28">
        <v>1161000</v>
      </c>
      <c r="Z404" s="28">
        <v>1161000</v>
      </c>
      <c r="AA404" s="28">
        <v>1161000</v>
      </c>
      <c r="AB404" s="28">
        <v>1161000</v>
      </c>
      <c r="AC404" s="28">
        <v>1161000</v>
      </c>
      <c r="AD404" s="28">
        <v>1161000</v>
      </c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>
      <c r="B405" s="5" t="s">
        <v>161</v>
      </c>
      <c r="C405" s="5" t="b">
        <f t="shared" si="11"/>
        <v>1</v>
      </c>
      <c r="D405" s="5" t="s">
        <v>161</v>
      </c>
      <c r="E405" s="41">
        <v>1106000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41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1161000</v>
      </c>
      <c r="Y405" s="28">
        <v>1161000</v>
      </c>
      <c r="Z405" s="28">
        <v>1161000</v>
      </c>
      <c r="AA405" s="28">
        <v>1161000</v>
      </c>
      <c r="AB405" s="28">
        <v>1161000</v>
      </c>
      <c r="AC405" s="28">
        <v>1161000</v>
      </c>
      <c r="AD405" s="28">
        <v>1161000</v>
      </c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>
      <c r="B406" s="5" t="s">
        <v>148</v>
      </c>
      <c r="C406" s="5" t="b">
        <f t="shared" si="11"/>
        <v>1</v>
      </c>
      <c r="D406" s="5" t="s">
        <v>148</v>
      </c>
      <c r="E406" s="41">
        <v>2651000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41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2784000</v>
      </c>
      <c r="V406" s="28">
        <v>2784000</v>
      </c>
      <c r="W406" s="28">
        <v>2784000</v>
      </c>
      <c r="X406" s="28">
        <v>2784000</v>
      </c>
      <c r="Y406" s="28">
        <v>2784000</v>
      </c>
      <c r="Z406" s="28">
        <v>2784000</v>
      </c>
      <c r="AA406" s="28">
        <v>2784000</v>
      </c>
      <c r="AB406" s="28">
        <v>2784000</v>
      </c>
      <c r="AC406" s="28">
        <v>2784000</v>
      </c>
      <c r="AD406" s="28">
        <v>2784000</v>
      </c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>
      <c r="B407" s="5" t="s">
        <v>148</v>
      </c>
      <c r="C407" s="5" t="b">
        <f t="shared" si="11"/>
        <v>1</v>
      </c>
      <c r="D407" s="5" t="s">
        <v>148</v>
      </c>
      <c r="E407" s="41">
        <v>2651000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41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2784000</v>
      </c>
      <c r="Y407" s="28">
        <v>2784000</v>
      </c>
      <c r="Z407" s="28">
        <v>2784000</v>
      </c>
      <c r="AA407" s="28">
        <v>2784000</v>
      </c>
      <c r="AB407" s="28">
        <v>2784000</v>
      </c>
      <c r="AC407" s="28">
        <v>2784000</v>
      </c>
      <c r="AD407" s="28">
        <v>2784000</v>
      </c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>
      <c r="B408" s="5" t="s">
        <v>148</v>
      </c>
      <c r="C408" s="5" t="b">
        <f t="shared" si="11"/>
        <v>1</v>
      </c>
      <c r="D408" s="5" t="s">
        <v>148</v>
      </c>
      <c r="E408" s="41">
        <v>2651000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41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2784000</v>
      </c>
      <c r="Y408" s="28">
        <v>2784000</v>
      </c>
      <c r="Z408" s="28">
        <v>2784000</v>
      </c>
      <c r="AA408" s="28">
        <v>2784000</v>
      </c>
      <c r="AB408" s="28">
        <v>2784000</v>
      </c>
      <c r="AC408" s="28">
        <v>2784000</v>
      </c>
      <c r="AD408" s="28">
        <v>2784000</v>
      </c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>
      <c r="B409" s="5" t="s">
        <v>148</v>
      </c>
      <c r="C409" s="5" t="b">
        <f t="shared" si="11"/>
        <v>1</v>
      </c>
      <c r="D409" s="5" t="s">
        <v>148</v>
      </c>
      <c r="E409" s="41">
        <v>2651000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41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2784000</v>
      </c>
      <c r="Y409" s="28">
        <v>2784000</v>
      </c>
      <c r="Z409" s="28">
        <v>2784000</v>
      </c>
      <c r="AA409" s="28">
        <v>2784000</v>
      </c>
      <c r="AB409" s="28">
        <v>2784000</v>
      </c>
      <c r="AC409" s="28">
        <v>2784000</v>
      </c>
      <c r="AD409" s="28">
        <v>2784000</v>
      </c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>
      <c r="B410" s="5" t="s">
        <v>162</v>
      </c>
      <c r="C410" s="5" t="b">
        <f t="shared" si="11"/>
        <v>1</v>
      </c>
      <c r="D410" s="5" t="s">
        <v>162</v>
      </c>
      <c r="E410" s="41">
        <v>2651000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41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2784000</v>
      </c>
      <c r="V410" s="28">
        <v>2784000</v>
      </c>
      <c r="W410" s="28">
        <v>2784000</v>
      </c>
      <c r="X410" s="28">
        <v>2784000</v>
      </c>
      <c r="Y410" s="28">
        <v>2784000</v>
      </c>
      <c r="Z410" s="28">
        <v>2784000</v>
      </c>
      <c r="AA410" s="28">
        <v>2784000</v>
      </c>
      <c r="AB410" s="28">
        <v>2784000</v>
      </c>
      <c r="AC410" s="28">
        <v>2784000</v>
      </c>
      <c r="AD410" s="28">
        <v>2784000</v>
      </c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>
      <c r="B411" s="5" t="s">
        <v>162</v>
      </c>
      <c r="C411" s="5" t="b">
        <f t="shared" si="11"/>
        <v>1</v>
      </c>
      <c r="D411" s="5" t="s">
        <v>162</v>
      </c>
      <c r="E411" s="41">
        <v>2651000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41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2784000</v>
      </c>
      <c r="Y411" s="28">
        <v>2784000</v>
      </c>
      <c r="Z411" s="28">
        <v>2784000</v>
      </c>
      <c r="AA411" s="28">
        <v>2784000</v>
      </c>
      <c r="AB411" s="28">
        <v>2784000</v>
      </c>
      <c r="AC411" s="28">
        <v>2784000</v>
      </c>
      <c r="AD411" s="28">
        <v>2784000</v>
      </c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>
      <c r="B412" s="5" t="s">
        <v>162</v>
      </c>
      <c r="C412" s="5" t="b">
        <f t="shared" si="11"/>
        <v>1</v>
      </c>
      <c r="D412" s="5" t="s">
        <v>162</v>
      </c>
      <c r="E412" s="41">
        <v>2651000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41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2784000</v>
      </c>
      <c r="Y412" s="28">
        <v>2784000</v>
      </c>
      <c r="Z412" s="28">
        <v>2784000</v>
      </c>
      <c r="AA412" s="28">
        <v>2784000</v>
      </c>
      <c r="AB412" s="28">
        <v>2784000</v>
      </c>
      <c r="AC412" s="28">
        <v>2784000</v>
      </c>
      <c r="AD412" s="28">
        <v>2784000</v>
      </c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>
      <c r="B413" s="5" t="s">
        <v>162</v>
      </c>
      <c r="C413" s="5" t="b">
        <f t="shared" si="11"/>
        <v>1</v>
      </c>
      <c r="D413" s="5" t="s">
        <v>162</v>
      </c>
      <c r="E413" s="41">
        <v>2651000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41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2784000</v>
      </c>
      <c r="Y413" s="28">
        <v>2784000</v>
      </c>
      <c r="Z413" s="28">
        <v>2784000</v>
      </c>
      <c r="AA413" s="28">
        <v>2784000</v>
      </c>
      <c r="AB413" s="28">
        <v>2784000</v>
      </c>
      <c r="AC413" s="28">
        <v>2784000</v>
      </c>
      <c r="AD413" s="28">
        <v>2784000</v>
      </c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>
      <c r="B414" s="5" t="s">
        <v>163</v>
      </c>
      <c r="C414" s="5" t="b">
        <f t="shared" si="11"/>
        <v>1</v>
      </c>
      <c r="D414" s="5" t="s">
        <v>163</v>
      </c>
      <c r="E414" s="41">
        <v>2651000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41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2784000</v>
      </c>
      <c r="V414" s="28">
        <v>2784000</v>
      </c>
      <c r="W414" s="28">
        <v>2784000</v>
      </c>
      <c r="X414" s="28">
        <v>2784000</v>
      </c>
      <c r="Y414" s="28">
        <v>2784000</v>
      </c>
      <c r="Z414" s="28">
        <v>2784000</v>
      </c>
      <c r="AA414" s="28">
        <v>2784000</v>
      </c>
      <c r="AB414" s="28">
        <v>2784000</v>
      </c>
      <c r="AC414" s="28">
        <v>2784000</v>
      </c>
      <c r="AD414" s="28">
        <v>2784000</v>
      </c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>
      <c r="B415" s="5" t="s">
        <v>163</v>
      </c>
      <c r="C415" s="5" t="b">
        <f t="shared" si="11"/>
        <v>1</v>
      </c>
      <c r="D415" s="5" t="s">
        <v>163</v>
      </c>
      <c r="E415" s="41">
        <v>2651000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41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2784000</v>
      </c>
      <c r="Y415" s="28">
        <v>2784000</v>
      </c>
      <c r="Z415" s="28">
        <v>2784000</v>
      </c>
      <c r="AA415" s="28">
        <v>2784000</v>
      </c>
      <c r="AB415" s="28">
        <v>2784000</v>
      </c>
      <c r="AC415" s="28">
        <v>2784000</v>
      </c>
      <c r="AD415" s="28">
        <v>2784000</v>
      </c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>
      <c r="B416" s="5" t="s">
        <v>163</v>
      </c>
      <c r="C416" s="5" t="b">
        <f t="shared" si="11"/>
        <v>1</v>
      </c>
      <c r="D416" s="5" t="s">
        <v>163</v>
      </c>
      <c r="E416" s="41">
        <v>2651000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41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2784000</v>
      </c>
      <c r="Y416" s="28">
        <v>2784000</v>
      </c>
      <c r="Z416" s="28">
        <v>2784000</v>
      </c>
      <c r="AA416" s="28">
        <v>2784000</v>
      </c>
      <c r="AB416" s="28">
        <v>2784000</v>
      </c>
      <c r="AC416" s="28">
        <v>2784000</v>
      </c>
      <c r="AD416" s="28">
        <v>2784000</v>
      </c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>
      <c r="B417" s="5" t="s">
        <v>163</v>
      </c>
      <c r="C417" s="5" t="b">
        <f t="shared" si="11"/>
        <v>1</v>
      </c>
      <c r="D417" s="5" t="s">
        <v>163</v>
      </c>
      <c r="E417" s="41">
        <v>2651000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41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2784000</v>
      </c>
      <c r="Y417" s="28">
        <v>2784000</v>
      </c>
      <c r="Z417" s="28">
        <v>2784000</v>
      </c>
      <c r="AA417" s="28">
        <v>2784000</v>
      </c>
      <c r="AB417" s="28">
        <v>2784000</v>
      </c>
      <c r="AC417" s="28">
        <v>2784000</v>
      </c>
      <c r="AD417" s="28">
        <v>2784000</v>
      </c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>
      <c r="B418" s="5" t="s">
        <v>164</v>
      </c>
      <c r="C418" s="5" t="b">
        <f t="shared" si="11"/>
        <v>1</v>
      </c>
      <c r="D418" s="5" t="s">
        <v>164</v>
      </c>
      <c r="E418" s="41">
        <v>2651000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41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2784000</v>
      </c>
      <c r="V418" s="28">
        <v>2784000</v>
      </c>
      <c r="W418" s="28">
        <v>2784000</v>
      </c>
      <c r="X418" s="28">
        <v>2784000</v>
      </c>
      <c r="Y418" s="28">
        <v>2784000</v>
      </c>
      <c r="Z418" s="28">
        <v>2784000</v>
      </c>
      <c r="AA418" s="28">
        <v>2784000</v>
      </c>
      <c r="AB418" s="28">
        <v>2784000</v>
      </c>
      <c r="AC418" s="28">
        <v>2784000</v>
      </c>
      <c r="AD418" s="28">
        <v>2784000</v>
      </c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>
      <c r="B419" s="5" t="s">
        <v>164</v>
      </c>
      <c r="C419" s="5" t="b">
        <f t="shared" si="11"/>
        <v>1</v>
      </c>
      <c r="D419" s="5" t="s">
        <v>164</v>
      </c>
      <c r="E419" s="41">
        <v>2651000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41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2784000</v>
      </c>
      <c r="Y419" s="28">
        <v>2784000</v>
      </c>
      <c r="Z419" s="28">
        <v>2784000</v>
      </c>
      <c r="AA419" s="28">
        <v>2784000</v>
      </c>
      <c r="AB419" s="28">
        <v>2784000</v>
      </c>
      <c r="AC419" s="28">
        <v>2784000</v>
      </c>
      <c r="AD419" s="28">
        <v>2784000</v>
      </c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>
      <c r="B420" s="5" t="s">
        <v>164</v>
      </c>
      <c r="C420" s="5" t="b">
        <f t="shared" si="11"/>
        <v>1</v>
      </c>
      <c r="D420" s="5" t="s">
        <v>164</v>
      </c>
      <c r="E420" s="41">
        <v>2651000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41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2784000</v>
      </c>
      <c r="Y420" s="28">
        <v>2784000</v>
      </c>
      <c r="Z420" s="28">
        <v>2784000</v>
      </c>
      <c r="AA420" s="28">
        <v>2784000</v>
      </c>
      <c r="AB420" s="28">
        <v>2784000</v>
      </c>
      <c r="AC420" s="28">
        <v>2784000</v>
      </c>
      <c r="AD420" s="28">
        <v>2784000</v>
      </c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>
      <c r="B421" s="5" t="s">
        <v>164</v>
      </c>
      <c r="C421" s="5" t="b">
        <f t="shared" ref="C421:C484" si="12">B421=D421</f>
        <v>1</v>
      </c>
      <c r="D421" s="5" t="s">
        <v>164</v>
      </c>
      <c r="E421" s="41">
        <v>2651000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41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2784000</v>
      </c>
      <c r="Y421" s="28">
        <v>2784000</v>
      </c>
      <c r="Z421" s="28">
        <v>2784000</v>
      </c>
      <c r="AA421" s="28">
        <v>2784000</v>
      </c>
      <c r="AB421" s="28">
        <v>2784000</v>
      </c>
      <c r="AC421" s="28">
        <v>2784000</v>
      </c>
      <c r="AD421" s="28">
        <v>2784000</v>
      </c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>
      <c r="B422" s="5" t="s">
        <v>148</v>
      </c>
      <c r="C422" s="5" t="b">
        <f t="shared" si="12"/>
        <v>1</v>
      </c>
      <c r="D422" s="5" t="s">
        <v>148</v>
      </c>
      <c r="E422" s="41">
        <v>2651000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41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2784000</v>
      </c>
      <c r="Y422" s="28">
        <v>2784000</v>
      </c>
      <c r="Z422" s="28">
        <v>2784000</v>
      </c>
      <c r="AA422" s="28">
        <v>2784000</v>
      </c>
      <c r="AB422" s="28">
        <v>2784000</v>
      </c>
      <c r="AC422" s="28">
        <v>2784000</v>
      </c>
      <c r="AD422" s="28">
        <v>2784000</v>
      </c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>
      <c r="B423" s="5" t="s">
        <v>148</v>
      </c>
      <c r="C423" s="5" t="b">
        <f t="shared" si="12"/>
        <v>1</v>
      </c>
      <c r="D423" s="5" t="s">
        <v>148</v>
      </c>
      <c r="E423" s="41">
        <v>2651000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41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2784000</v>
      </c>
      <c r="Y423" s="28">
        <v>2784000</v>
      </c>
      <c r="Z423" s="28">
        <v>2784000</v>
      </c>
      <c r="AA423" s="28">
        <v>2784000</v>
      </c>
      <c r="AB423" s="28">
        <v>2784000</v>
      </c>
      <c r="AC423" s="28">
        <v>2784000</v>
      </c>
      <c r="AD423" s="28">
        <v>2784000</v>
      </c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>
      <c r="B424" s="5" t="s">
        <v>164</v>
      </c>
      <c r="C424" s="5" t="b">
        <f t="shared" si="12"/>
        <v>1</v>
      </c>
      <c r="D424" s="5" t="s">
        <v>164</v>
      </c>
      <c r="E424" s="41">
        <v>2651000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41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2784000</v>
      </c>
      <c r="Y424" s="28">
        <v>2784000</v>
      </c>
      <c r="Z424" s="28">
        <v>2784000</v>
      </c>
      <c r="AA424" s="28">
        <v>2784000</v>
      </c>
      <c r="AB424" s="28">
        <v>2784000</v>
      </c>
      <c r="AC424" s="28">
        <v>2784000</v>
      </c>
      <c r="AD424" s="28">
        <v>2784000</v>
      </c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>
      <c r="B425" s="5" t="s">
        <v>163</v>
      </c>
      <c r="C425" s="5" t="b">
        <f t="shared" si="12"/>
        <v>1</v>
      </c>
      <c r="D425" s="5" t="s">
        <v>163</v>
      </c>
      <c r="E425" s="41">
        <v>2651000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41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2784000</v>
      </c>
      <c r="Y425" s="28">
        <v>2784000</v>
      </c>
      <c r="Z425" s="28">
        <v>2784000</v>
      </c>
      <c r="AA425" s="28">
        <v>2784000</v>
      </c>
      <c r="AB425" s="28">
        <v>2784000</v>
      </c>
      <c r="AC425" s="28">
        <v>2784000</v>
      </c>
      <c r="AD425" s="28">
        <v>2784000</v>
      </c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>
      <c r="B426" s="5" t="s">
        <v>162</v>
      </c>
      <c r="C426" s="5" t="b">
        <f t="shared" si="12"/>
        <v>1</v>
      </c>
      <c r="D426" s="5" t="s">
        <v>162</v>
      </c>
      <c r="E426" s="41">
        <v>2651000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41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2784000</v>
      </c>
      <c r="Y426" s="28">
        <v>2784000</v>
      </c>
      <c r="Z426" s="28">
        <v>2784000</v>
      </c>
      <c r="AA426" s="28">
        <v>2784000</v>
      </c>
      <c r="AB426" s="28">
        <v>2784000</v>
      </c>
      <c r="AC426" s="28">
        <v>2784000</v>
      </c>
      <c r="AD426" s="28">
        <v>2784000</v>
      </c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>
      <c r="B427" s="5" t="s">
        <v>158</v>
      </c>
      <c r="C427" s="5" t="b">
        <f t="shared" si="12"/>
        <v>1</v>
      </c>
      <c r="D427" s="5" t="s">
        <v>158</v>
      </c>
      <c r="E427" s="41">
        <v>1106000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41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1161000</v>
      </c>
      <c r="Y427" s="28">
        <v>1161000</v>
      </c>
      <c r="Z427" s="28">
        <v>1161000</v>
      </c>
      <c r="AA427" s="28">
        <v>1161000</v>
      </c>
      <c r="AB427" s="28">
        <v>1161000</v>
      </c>
      <c r="AC427" s="28">
        <v>1161000</v>
      </c>
      <c r="AD427" s="28">
        <v>1161000</v>
      </c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>
      <c r="B428" s="5" t="s">
        <v>161</v>
      </c>
      <c r="C428" s="5" t="b">
        <f t="shared" si="12"/>
        <v>1</v>
      </c>
      <c r="D428" s="5" t="s">
        <v>161</v>
      </c>
      <c r="E428" s="41">
        <v>1106000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41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1161000</v>
      </c>
      <c r="Y428" s="28">
        <v>1161000</v>
      </c>
      <c r="Z428" s="28">
        <v>1161000</v>
      </c>
      <c r="AA428" s="28">
        <v>1161000</v>
      </c>
      <c r="AB428" s="28">
        <v>1161000</v>
      </c>
      <c r="AC428" s="28">
        <v>1161000</v>
      </c>
      <c r="AD428" s="28">
        <v>1161000</v>
      </c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>
      <c r="B429" s="5" t="s">
        <v>160</v>
      </c>
      <c r="C429" s="5" t="b">
        <f t="shared" si="12"/>
        <v>1</v>
      </c>
      <c r="D429" s="5" t="s">
        <v>160</v>
      </c>
      <c r="E429" s="41">
        <v>1106000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41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1161000</v>
      </c>
      <c r="Y429" s="28">
        <v>1161000</v>
      </c>
      <c r="Z429" s="28">
        <v>1161000</v>
      </c>
      <c r="AA429" s="28">
        <v>1161000</v>
      </c>
      <c r="AB429" s="28">
        <v>1161000</v>
      </c>
      <c r="AC429" s="28">
        <v>1161000</v>
      </c>
      <c r="AD429" s="28">
        <v>1161000</v>
      </c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>
      <c r="B430" s="5" t="s">
        <v>159</v>
      </c>
      <c r="C430" s="5" t="b">
        <f t="shared" si="12"/>
        <v>1</v>
      </c>
      <c r="D430" s="5" t="s">
        <v>159</v>
      </c>
      <c r="E430" s="41">
        <v>1106000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41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1161000</v>
      </c>
      <c r="Y430" s="28">
        <v>1161000</v>
      </c>
      <c r="Z430" s="28">
        <v>1161000</v>
      </c>
      <c r="AA430" s="28">
        <v>1161000</v>
      </c>
      <c r="AB430" s="28">
        <v>1161000</v>
      </c>
      <c r="AC430" s="28">
        <v>1161000</v>
      </c>
      <c r="AD430" s="28">
        <v>1161000</v>
      </c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>
      <c r="B431" s="5" t="s">
        <v>148</v>
      </c>
      <c r="C431" s="5" t="b">
        <f t="shared" si="12"/>
        <v>1</v>
      </c>
      <c r="D431" s="5" t="s">
        <v>148</v>
      </c>
      <c r="E431" s="41">
        <v>2651000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41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2784000</v>
      </c>
      <c r="Y431" s="28">
        <v>2784000</v>
      </c>
      <c r="Z431" s="28">
        <v>2784000</v>
      </c>
      <c r="AA431" s="28">
        <v>2784000</v>
      </c>
      <c r="AB431" s="28">
        <v>2784000</v>
      </c>
      <c r="AC431" s="28">
        <v>2784000</v>
      </c>
      <c r="AD431" s="28">
        <v>2784000</v>
      </c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>
      <c r="B432" s="5" t="s">
        <v>164</v>
      </c>
      <c r="C432" s="5" t="b">
        <f t="shared" si="12"/>
        <v>1</v>
      </c>
      <c r="D432" s="5" t="s">
        <v>164</v>
      </c>
      <c r="E432" s="41">
        <v>2651000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41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2784000</v>
      </c>
      <c r="Y432" s="28">
        <v>2784000</v>
      </c>
      <c r="Z432" s="28">
        <v>2784000</v>
      </c>
      <c r="AA432" s="28">
        <v>2784000</v>
      </c>
      <c r="AB432" s="28">
        <v>2784000</v>
      </c>
      <c r="AC432" s="28">
        <v>2784000</v>
      </c>
      <c r="AD432" s="28">
        <v>2784000</v>
      </c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>
      <c r="B433" s="5" t="s">
        <v>163</v>
      </c>
      <c r="C433" s="5" t="b">
        <f t="shared" si="12"/>
        <v>1</v>
      </c>
      <c r="D433" s="5" t="s">
        <v>163</v>
      </c>
      <c r="E433" s="41">
        <v>2651000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41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2784000</v>
      </c>
      <c r="Y433" s="28">
        <v>2784000</v>
      </c>
      <c r="Z433" s="28">
        <v>2784000</v>
      </c>
      <c r="AA433" s="28">
        <v>2784000</v>
      </c>
      <c r="AB433" s="28">
        <v>2784000</v>
      </c>
      <c r="AC433" s="28">
        <v>2784000</v>
      </c>
      <c r="AD433" s="28">
        <v>2784000</v>
      </c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>
      <c r="B434" s="5" t="s">
        <v>162</v>
      </c>
      <c r="C434" s="5" t="b">
        <f t="shared" si="12"/>
        <v>1</v>
      </c>
      <c r="D434" s="5" t="s">
        <v>162</v>
      </c>
      <c r="E434" s="41">
        <v>2651000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41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2784000</v>
      </c>
      <c r="Y434" s="28">
        <v>2784000</v>
      </c>
      <c r="Z434" s="28">
        <v>2784000</v>
      </c>
      <c r="AA434" s="28">
        <v>2784000</v>
      </c>
      <c r="AB434" s="28">
        <v>2784000</v>
      </c>
      <c r="AC434" s="28">
        <v>2784000</v>
      </c>
      <c r="AD434" s="28">
        <v>2784000</v>
      </c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>
      <c r="B435" s="5" t="s">
        <v>158</v>
      </c>
      <c r="C435" s="5" t="b">
        <f t="shared" si="12"/>
        <v>1</v>
      </c>
      <c r="D435" s="5" t="s">
        <v>158</v>
      </c>
      <c r="E435" s="41">
        <v>1106000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41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1161000</v>
      </c>
      <c r="Y435" s="28">
        <v>1161000</v>
      </c>
      <c r="Z435" s="28">
        <v>1161000</v>
      </c>
      <c r="AA435" s="28">
        <v>1161000</v>
      </c>
      <c r="AB435" s="28">
        <v>1161000</v>
      </c>
      <c r="AC435" s="28">
        <v>1161000</v>
      </c>
      <c r="AD435" s="28">
        <v>1161000</v>
      </c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>
      <c r="B436" s="5" t="s">
        <v>161</v>
      </c>
      <c r="C436" s="5" t="b">
        <f t="shared" si="12"/>
        <v>1</v>
      </c>
      <c r="D436" s="5" t="s">
        <v>161</v>
      </c>
      <c r="E436" s="41">
        <v>1106000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41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1161000</v>
      </c>
      <c r="Y436" s="28">
        <v>1161000</v>
      </c>
      <c r="Z436" s="28">
        <v>1161000</v>
      </c>
      <c r="AA436" s="28">
        <v>1161000</v>
      </c>
      <c r="AB436" s="28">
        <v>1161000</v>
      </c>
      <c r="AC436" s="28">
        <v>1161000</v>
      </c>
      <c r="AD436" s="28">
        <v>1161000</v>
      </c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>
      <c r="B437" s="5" t="s">
        <v>160</v>
      </c>
      <c r="C437" s="5" t="b">
        <f t="shared" si="12"/>
        <v>1</v>
      </c>
      <c r="D437" s="5" t="s">
        <v>160</v>
      </c>
      <c r="E437" s="41">
        <v>1106000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41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1161000</v>
      </c>
      <c r="Y437" s="28">
        <v>1161000</v>
      </c>
      <c r="Z437" s="28">
        <v>1161000</v>
      </c>
      <c r="AA437" s="28">
        <v>1161000</v>
      </c>
      <c r="AB437" s="28">
        <v>1161000</v>
      </c>
      <c r="AC437" s="28">
        <v>1161000</v>
      </c>
      <c r="AD437" s="28">
        <v>1161000</v>
      </c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>
      <c r="B438" s="5" t="s">
        <v>159</v>
      </c>
      <c r="C438" s="5" t="b">
        <f t="shared" si="12"/>
        <v>1</v>
      </c>
      <c r="D438" s="5" t="s">
        <v>159</v>
      </c>
      <c r="E438" s="41">
        <v>1106000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41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1161000</v>
      </c>
      <c r="Y438" s="28">
        <v>1161000</v>
      </c>
      <c r="Z438" s="28">
        <v>1161000</v>
      </c>
      <c r="AA438" s="28">
        <v>1161000</v>
      </c>
      <c r="AB438" s="28">
        <v>1161000</v>
      </c>
      <c r="AC438" s="28">
        <v>1161000</v>
      </c>
      <c r="AD438" s="28">
        <v>1161000</v>
      </c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>
      <c r="B439" s="5" t="s">
        <v>165</v>
      </c>
      <c r="C439" s="5" t="b">
        <f t="shared" si="12"/>
        <v>1</v>
      </c>
      <c r="D439" s="5" t="s">
        <v>165</v>
      </c>
      <c r="E439" s="41">
        <v>2048000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41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2150000</v>
      </c>
      <c r="V439" s="28">
        <v>2150000</v>
      </c>
      <c r="W439" s="28">
        <v>2150000</v>
      </c>
      <c r="X439" s="28">
        <v>2150000</v>
      </c>
      <c r="Y439" s="28">
        <v>2150000</v>
      </c>
      <c r="Z439" s="28">
        <v>2150000</v>
      </c>
      <c r="AA439" s="28">
        <v>2150000</v>
      </c>
      <c r="AB439" s="28">
        <v>2150000</v>
      </c>
      <c r="AC439" s="28">
        <v>2150000</v>
      </c>
      <c r="AD439" s="28">
        <v>2150000</v>
      </c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>
      <c r="B440" s="5" t="s">
        <v>166</v>
      </c>
      <c r="C440" s="5" t="b">
        <f t="shared" si="12"/>
        <v>1</v>
      </c>
      <c r="D440" s="5" t="s">
        <v>166</v>
      </c>
      <c r="E440" s="41">
        <v>2048000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41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2150000</v>
      </c>
      <c r="V440" s="28">
        <v>2150000</v>
      </c>
      <c r="W440" s="28">
        <v>2150000</v>
      </c>
      <c r="X440" s="28">
        <v>2150000</v>
      </c>
      <c r="Y440" s="28">
        <v>2150000</v>
      </c>
      <c r="Z440" s="28">
        <v>2150000</v>
      </c>
      <c r="AA440" s="28">
        <v>2150000</v>
      </c>
      <c r="AB440" s="28">
        <v>2150000</v>
      </c>
      <c r="AC440" s="28">
        <v>2150000</v>
      </c>
      <c r="AD440" s="28">
        <v>2150000</v>
      </c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>
      <c r="B441" s="5" t="s">
        <v>167</v>
      </c>
      <c r="C441" s="5" t="b">
        <f t="shared" si="12"/>
        <v>1</v>
      </c>
      <c r="D441" s="5" t="s">
        <v>167</v>
      </c>
      <c r="E441" s="41">
        <v>2048000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41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2150000</v>
      </c>
      <c r="V441" s="28">
        <v>2150000</v>
      </c>
      <c r="W441" s="28">
        <v>2150000</v>
      </c>
      <c r="X441" s="28">
        <v>2150000</v>
      </c>
      <c r="Y441" s="28">
        <v>2150000</v>
      </c>
      <c r="Z441" s="28">
        <v>2150000</v>
      </c>
      <c r="AA441" s="28">
        <v>2150000</v>
      </c>
      <c r="AB441" s="28">
        <v>2150000</v>
      </c>
      <c r="AC441" s="28">
        <v>2150000</v>
      </c>
      <c r="AD441" s="28">
        <v>2150000</v>
      </c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>
      <c r="B442" s="5" t="s">
        <v>168</v>
      </c>
      <c r="C442" s="5" t="b">
        <f t="shared" si="12"/>
        <v>1</v>
      </c>
      <c r="D442" s="5" t="s">
        <v>168</v>
      </c>
      <c r="E442" s="41">
        <v>2048000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41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2150000</v>
      </c>
      <c r="V442" s="28">
        <v>2150000</v>
      </c>
      <c r="W442" s="28">
        <v>2150000</v>
      </c>
      <c r="X442" s="28">
        <v>2150000</v>
      </c>
      <c r="Y442" s="28">
        <v>2150000</v>
      </c>
      <c r="Z442" s="28">
        <v>2150000</v>
      </c>
      <c r="AA442" s="28">
        <v>2150000</v>
      </c>
      <c r="AB442" s="28">
        <v>2150000</v>
      </c>
      <c r="AC442" s="28">
        <v>2150000</v>
      </c>
      <c r="AD442" s="28">
        <v>2150000</v>
      </c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>
      <c r="B443" s="5" t="s">
        <v>165</v>
      </c>
      <c r="C443" s="5" t="b">
        <f t="shared" si="12"/>
        <v>1</v>
      </c>
      <c r="D443" s="5" t="s">
        <v>165</v>
      </c>
      <c r="E443" s="41">
        <v>2048000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41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2150000</v>
      </c>
      <c r="V443" s="28">
        <v>2150000</v>
      </c>
      <c r="W443" s="28">
        <v>2150000</v>
      </c>
      <c r="X443" s="28">
        <v>2150000</v>
      </c>
      <c r="Y443" s="28">
        <v>2150000</v>
      </c>
      <c r="Z443" s="28">
        <v>2150000</v>
      </c>
      <c r="AA443" s="28">
        <v>2150000</v>
      </c>
      <c r="AB443" s="28">
        <v>2150000</v>
      </c>
      <c r="AC443" s="28">
        <v>2150000</v>
      </c>
      <c r="AD443" s="28">
        <v>2150000</v>
      </c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>
      <c r="B444" s="5" t="s">
        <v>166</v>
      </c>
      <c r="C444" s="5" t="b">
        <f t="shared" si="12"/>
        <v>1</v>
      </c>
      <c r="D444" s="5" t="s">
        <v>166</v>
      </c>
      <c r="E444" s="41">
        <v>2048000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41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2150000</v>
      </c>
      <c r="V444" s="28">
        <v>2150000</v>
      </c>
      <c r="W444" s="28">
        <v>2150000</v>
      </c>
      <c r="X444" s="28">
        <v>2150000</v>
      </c>
      <c r="Y444" s="28">
        <v>2150000</v>
      </c>
      <c r="Z444" s="28">
        <v>2150000</v>
      </c>
      <c r="AA444" s="28">
        <v>2150000</v>
      </c>
      <c r="AB444" s="28">
        <v>2150000</v>
      </c>
      <c r="AC444" s="28">
        <v>2150000</v>
      </c>
      <c r="AD444" s="28">
        <v>2150000</v>
      </c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>
      <c r="B445" s="5" t="s">
        <v>167</v>
      </c>
      <c r="C445" s="5" t="b">
        <f t="shared" si="12"/>
        <v>1</v>
      </c>
      <c r="D445" s="5" t="s">
        <v>167</v>
      </c>
      <c r="E445" s="41">
        <v>2048000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41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2150000</v>
      </c>
      <c r="V445" s="28">
        <v>2150000</v>
      </c>
      <c r="W445" s="28">
        <v>2150000</v>
      </c>
      <c r="X445" s="28">
        <v>2150000</v>
      </c>
      <c r="Y445" s="28">
        <v>2150000</v>
      </c>
      <c r="Z445" s="28">
        <v>2150000</v>
      </c>
      <c r="AA445" s="28">
        <v>2150000</v>
      </c>
      <c r="AB445" s="28">
        <v>2150000</v>
      </c>
      <c r="AC445" s="28">
        <v>2150000</v>
      </c>
      <c r="AD445" s="28">
        <v>2150000</v>
      </c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>
      <c r="B446" s="5" t="s">
        <v>168</v>
      </c>
      <c r="C446" s="5" t="b">
        <f t="shared" si="12"/>
        <v>1</v>
      </c>
      <c r="D446" s="5" t="s">
        <v>168</v>
      </c>
      <c r="E446" s="41">
        <v>2048000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41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2150000</v>
      </c>
      <c r="V446" s="28">
        <v>2150000</v>
      </c>
      <c r="W446" s="28">
        <v>2150000</v>
      </c>
      <c r="X446" s="28">
        <v>2150000</v>
      </c>
      <c r="Y446" s="28">
        <v>2150000</v>
      </c>
      <c r="Z446" s="28">
        <v>2150000</v>
      </c>
      <c r="AA446" s="28">
        <v>2150000</v>
      </c>
      <c r="AB446" s="28">
        <v>2150000</v>
      </c>
      <c r="AC446" s="28">
        <v>2150000</v>
      </c>
      <c r="AD446" s="28">
        <v>2150000</v>
      </c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>
      <c r="B447" s="5" t="s">
        <v>169</v>
      </c>
      <c r="C447" s="5" t="b">
        <f t="shared" si="12"/>
        <v>1</v>
      </c>
      <c r="D447" s="5" t="s">
        <v>169</v>
      </c>
      <c r="E447" s="41">
        <v>813000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41">
        <v>0</v>
      </c>
      <c r="Q447" s="28">
        <v>0</v>
      </c>
      <c r="R447" s="28">
        <v>0</v>
      </c>
      <c r="S447" s="28">
        <v>854000</v>
      </c>
      <c r="T447" s="28">
        <v>854000</v>
      </c>
      <c r="U447" s="28">
        <v>854000</v>
      </c>
      <c r="V447" s="28">
        <v>854000</v>
      </c>
      <c r="W447" s="28">
        <v>854000</v>
      </c>
      <c r="X447" s="28">
        <v>854000</v>
      </c>
      <c r="Y447" s="28">
        <v>854000</v>
      </c>
      <c r="Z447" s="28">
        <v>854000</v>
      </c>
      <c r="AA447" s="28">
        <v>854000</v>
      </c>
      <c r="AB447" s="28">
        <v>854000</v>
      </c>
      <c r="AC447" s="28">
        <v>854000</v>
      </c>
      <c r="AD447" s="28">
        <v>854000</v>
      </c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>
      <c r="B448" s="5" t="s">
        <v>170</v>
      </c>
      <c r="C448" s="5" t="b">
        <f t="shared" si="12"/>
        <v>1</v>
      </c>
      <c r="D448" s="5" t="s">
        <v>170</v>
      </c>
      <c r="E448" s="41">
        <v>813000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41">
        <v>0</v>
      </c>
      <c r="Q448" s="28">
        <v>0</v>
      </c>
      <c r="R448" s="28">
        <v>0</v>
      </c>
      <c r="S448" s="28">
        <v>854000</v>
      </c>
      <c r="T448" s="28">
        <v>854000</v>
      </c>
      <c r="U448" s="28">
        <v>854000</v>
      </c>
      <c r="V448" s="28">
        <v>854000</v>
      </c>
      <c r="W448" s="28">
        <v>854000</v>
      </c>
      <c r="X448" s="28">
        <v>854000</v>
      </c>
      <c r="Y448" s="28">
        <v>854000</v>
      </c>
      <c r="Z448" s="28">
        <v>854000</v>
      </c>
      <c r="AA448" s="28">
        <v>854000</v>
      </c>
      <c r="AB448" s="28">
        <v>854000</v>
      </c>
      <c r="AC448" s="28">
        <v>854000</v>
      </c>
      <c r="AD448" s="28">
        <v>854000</v>
      </c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>
      <c r="B449" s="5" t="s">
        <v>171</v>
      </c>
      <c r="C449" s="5" t="b">
        <f t="shared" si="12"/>
        <v>1</v>
      </c>
      <c r="D449" s="5" t="s">
        <v>171</v>
      </c>
      <c r="E449" s="41">
        <v>813000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41">
        <v>0</v>
      </c>
      <c r="Q449" s="28">
        <v>0</v>
      </c>
      <c r="R449" s="28">
        <v>0</v>
      </c>
      <c r="S449" s="28">
        <v>854000</v>
      </c>
      <c r="T449" s="28">
        <v>854000</v>
      </c>
      <c r="U449" s="28">
        <v>854000</v>
      </c>
      <c r="V449" s="28">
        <v>854000</v>
      </c>
      <c r="W449" s="28">
        <v>854000</v>
      </c>
      <c r="X449" s="28">
        <v>854000</v>
      </c>
      <c r="Y449" s="28">
        <v>854000</v>
      </c>
      <c r="Z449" s="28">
        <v>854000</v>
      </c>
      <c r="AA449" s="28">
        <v>854000</v>
      </c>
      <c r="AB449" s="28">
        <v>854000</v>
      </c>
      <c r="AC449" s="28">
        <v>854000</v>
      </c>
      <c r="AD449" s="28">
        <v>854000</v>
      </c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>
      <c r="B450" s="5" t="s">
        <v>172</v>
      </c>
      <c r="C450" s="5" t="b">
        <f t="shared" si="12"/>
        <v>1</v>
      </c>
      <c r="D450" s="5" t="s">
        <v>172</v>
      </c>
      <c r="E450" s="41">
        <v>813000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41">
        <v>0</v>
      </c>
      <c r="Q450" s="28">
        <v>0</v>
      </c>
      <c r="R450" s="28">
        <v>0</v>
      </c>
      <c r="S450" s="28">
        <v>854000</v>
      </c>
      <c r="T450" s="28">
        <v>854000</v>
      </c>
      <c r="U450" s="28">
        <v>854000</v>
      </c>
      <c r="V450" s="28">
        <v>854000</v>
      </c>
      <c r="W450" s="28">
        <v>854000</v>
      </c>
      <c r="X450" s="28">
        <v>854000</v>
      </c>
      <c r="Y450" s="28">
        <v>854000</v>
      </c>
      <c r="Z450" s="28">
        <v>854000</v>
      </c>
      <c r="AA450" s="28">
        <v>854000</v>
      </c>
      <c r="AB450" s="28">
        <v>854000</v>
      </c>
      <c r="AC450" s="28">
        <v>854000</v>
      </c>
      <c r="AD450" s="28">
        <v>854000</v>
      </c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>
      <c r="B451" s="5" t="s">
        <v>148</v>
      </c>
      <c r="C451" s="5" t="b">
        <f t="shared" si="12"/>
        <v>1</v>
      </c>
      <c r="D451" s="5" t="s">
        <v>148</v>
      </c>
      <c r="E451" s="41">
        <v>2651000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41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2784000</v>
      </c>
      <c r="Y451" s="28">
        <v>2784000</v>
      </c>
      <c r="Z451" s="28">
        <v>2784000</v>
      </c>
      <c r="AA451" s="28">
        <v>2784000</v>
      </c>
      <c r="AB451" s="28">
        <v>2784000</v>
      </c>
      <c r="AC451" s="28">
        <v>2784000</v>
      </c>
      <c r="AD451" s="28">
        <v>2784000</v>
      </c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>
      <c r="B452" s="5" t="s">
        <v>164</v>
      </c>
      <c r="C452" s="5" t="b">
        <f t="shared" si="12"/>
        <v>1</v>
      </c>
      <c r="D452" s="5" t="s">
        <v>164</v>
      </c>
      <c r="E452" s="41">
        <v>2651000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41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2784000</v>
      </c>
      <c r="Y452" s="28">
        <v>2784000</v>
      </c>
      <c r="Z452" s="28">
        <v>2784000</v>
      </c>
      <c r="AA452" s="28">
        <v>2784000</v>
      </c>
      <c r="AB452" s="28">
        <v>2784000</v>
      </c>
      <c r="AC452" s="28">
        <v>2784000</v>
      </c>
      <c r="AD452" s="28">
        <v>2784000</v>
      </c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>
      <c r="B453" s="5" t="s">
        <v>163</v>
      </c>
      <c r="C453" s="5" t="b">
        <f t="shared" si="12"/>
        <v>1</v>
      </c>
      <c r="D453" s="5" t="s">
        <v>163</v>
      </c>
      <c r="E453" s="41">
        <v>2651000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41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2784000</v>
      </c>
      <c r="Y453" s="28">
        <v>2784000</v>
      </c>
      <c r="Z453" s="28">
        <v>2784000</v>
      </c>
      <c r="AA453" s="28">
        <v>2784000</v>
      </c>
      <c r="AB453" s="28">
        <v>2784000</v>
      </c>
      <c r="AC453" s="28">
        <v>2784000</v>
      </c>
      <c r="AD453" s="28">
        <v>2784000</v>
      </c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>
      <c r="B454" s="5" t="s">
        <v>162</v>
      </c>
      <c r="C454" s="5" t="b">
        <f t="shared" si="12"/>
        <v>1</v>
      </c>
      <c r="D454" s="5" t="s">
        <v>162</v>
      </c>
      <c r="E454" s="41">
        <v>2651000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41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2784000</v>
      </c>
      <c r="Y454" s="28">
        <v>2784000</v>
      </c>
      <c r="Z454" s="28">
        <v>2784000</v>
      </c>
      <c r="AA454" s="28">
        <v>2784000</v>
      </c>
      <c r="AB454" s="28">
        <v>2784000</v>
      </c>
      <c r="AC454" s="28">
        <v>2784000</v>
      </c>
      <c r="AD454" s="28">
        <v>2784000</v>
      </c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>
      <c r="B455" s="5" t="s">
        <v>148</v>
      </c>
      <c r="C455" s="5" t="b">
        <f t="shared" si="12"/>
        <v>1</v>
      </c>
      <c r="D455" s="5" t="s">
        <v>148</v>
      </c>
      <c r="E455" s="41">
        <v>2651000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41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2784000</v>
      </c>
      <c r="Y455" s="28">
        <v>2784000</v>
      </c>
      <c r="Z455" s="28">
        <v>2784000</v>
      </c>
      <c r="AA455" s="28">
        <v>2784000</v>
      </c>
      <c r="AB455" s="28">
        <v>2784000</v>
      </c>
      <c r="AC455" s="28">
        <v>2784000</v>
      </c>
      <c r="AD455" s="28">
        <v>2784000</v>
      </c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>
      <c r="B456" s="5" t="s">
        <v>164</v>
      </c>
      <c r="C456" s="5" t="b">
        <f t="shared" si="12"/>
        <v>1</v>
      </c>
      <c r="D456" s="5" t="s">
        <v>164</v>
      </c>
      <c r="E456" s="41">
        <v>2651000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41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2784000</v>
      </c>
      <c r="Y456" s="28">
        <v>2784000</v>
      </c>
      <c r="Z456" s="28">
        <v>2784000</v>
      </c>
      <c r="AA456" s="28">
        <v>2784000</v>
      </c>
      <c r="AB456" s="28">
        <v>2784000</v>
      </c>
      <c r="AC456" s="28">
        <v>2784000</v>
      </c>
      <c r="AD456" s="28">
        <v>2784000</v>
      </c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>
      <c r="B457" s="5" t="s">
        <v>163</v>
      </c>
      <c r="C457" s="5" t="b">
        <f t="shared" si="12"/>
        <v>1</v>
      </c>
      <c r="D457" s="5" t="s">
        <v>163</v>
      </c>
      <c r="E457" s="41">
        <v>2651000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41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2784000</v>
      </c>
      <c r="Y457" s="28">
        <v>2784000</v>
      </c>
      <c r="Z457" s="28">
        <v>2784000</v>
      </c>
      <c r="AA457" s="28">
        <v>2784000</v>
      </c>
      <c r="AB457" s="28">
        <v>2784000</v>
      </c>
      <c r="AC457" s="28">
        <v>2784000</v>
      </c>
      <c r="AD457" s="28">
        <v>2784000</v>
      </c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>
      <c r="B458" s="5" t="s">
        <v>162</v>
      </c>
      <c r="C458" s="5" t="b">
        <f t="shared" si="12"/>
        <v>1</v>
      </c>
      <c r="D458" s="5" t="s">
        <v>162</v>
      </c>
      <c r="E458" s="41">
        <v>2651000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41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2784000</v>
      </c>
      <c r="Y458" s="28">
        <v>2784000</v>
      </c>
      <c r="Z458" s="28">
        <v>2784000</v>
      </c>
      <c r="AA458" s="28">
        <v>2784000</v>
      </c>
      <c r="AB458" s="28">
        <v>2784000</v>
      </c>
      <c r="AC458" s="28">
        <v>2784000</v>
      </c>
      <c r="AD458" s="28">
        <v>2784000</v>
      </c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>
      <c r="B459" s="5" t="s">
        <v>148</v>
      </c>
      <c r="C459" s="5" t="b">
        <f t="shared" si="12"/>
        <v>1</v>
      </c>
      <c r="D459" s="5" t="s">
        <v>148</v>
      </c>
      <c r="E459" s="41">
        <v>2651000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41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2784000</v>
      </c>
      <c r="Y459" s="28">
        <v>2784000</v>
      </c>
      <c r="Z459" s="28">
        <v>2784000</v>
      </c>
      <c r="AA459" s="28">
        <v>2784000</v>
      </c>
      <c r="AB459" s="28">
        <v>2784000</v>
      </c>
      <c r="AC459" s="28">
        <v>2784000</v>
      </c>
      <c r="AD459" s="28">
        <v>2784000</v>
      </c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>
      <c r="B460" s="5" t="s">
        <v>164</v>
      </c>
      <c r="C460" s="5" t="b">
        <f t="shared" si="12"/>
        <v>1</v>
      </c>
      <c r="D460" s="5" t="s">
        <v>164</v>
      </c>
      <c r="E460" s="41">
        <v>2651000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41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2784000</v>
      </c>
      <c r="Y460" s="28">
        <v>2784000</v>
      </c>
      <c r="Z460" s="28">
        <v>2784000</v>
      </c>
      <c r="AA460" s="28">
        <v>2784000</v>
      </c>
      <c r="AB460" s="28">
        <v>2784000</v>
      </c>
      <c r="AC460" s="28">
        <v>2784000</v>
      </c>
      <c r="AD460" s="28">
        <v>2784000</v>
      </c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>
      <c r="B461" s="5" t="s">
        <v>163</v>
      </c>
      <c r="C461" s="5" t="b">
        <f t="shared" si="12"/>
        <v>1</v>
      </c>
      <c r="D461" s="5" t="s">
        <v>163</v>
      </c>
      <c r="E461" s="41">
        <v>2651000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41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2784000</v>
      </c>
      <c r="Y461" s="28">
        <v>2784000</v>
      </c>
      <c r="Z461" s="28">
        <v>2784000</v>
      </c>
      <c r="AA461" s="28">
        <v>2784000</v>
      </c>
      <c r="AB461" s="28">
        <v>2784000</v>
      </c>
      <c r="AC461" s="28">
        <v>2784000</v>
      </c>
      <c r="AD461" s="28">
        <v>2784000</v>
      </c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>
      <c r="B462" s="5" t="s">
        <v>162</v>
      </c>
      <c r="C462" s="5" t="b">
        <f t="shared" si="12"/>
        <v>1</v>
      </c>
      <c r="D462" s="5" t="s">
        <v>162</v>
      </c>
      <c r="E462" s="41">
        <v>2651000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41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2784000</v>
      </c>
      <c r="Y462" s="28">
        <v>2784000</v>
      </c>
      <c r="Z462" s="28">
        <v>2784000</v>
      </c>
      <c r="AA462" s="28">
        <v>2784000</v>
      </c>
      <c r="AB462" s="28">
        <v>2784000</v>
      </c>
      <c r="AC462" s="28">
        <v>2784000</v>
      </c>
      <c r="AD462" s="28">
        <v>2784000</v>
      </c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>
      <c r="B463" s="5" t="s">
        <v>148</v>
      </c>
      <c r="C463" s="5" t="b">
        <f t="shared" si="12"/>
        <v>1</v>
      </c>
      <c r="D463" s="5" t="s">
        <v>148</v>
      </c>
      <c r="E463" s="41">
        <v>2651000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41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2784000</v>
      </c>
      <c r="Y463" s="28">
        <v>2784000</v>
      </c>
      <c r="Z463" s="28">
        <v>2784000</v>
      </c>
      <c r="AA463" s="28">
        <v>2784000</v>
      </c>
      <c r="AB463" s="28">
        <v>2784000</v>
      </c>
      <c r="AC463" s="28">
        <v>2784000</v>
      </c>
      <c r="AD463" s="28">
        <v>2784000</v>
      </c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>
      <c r="B464" s="5" t="s">
        <v>164</v>
      </c>
      <c r="C464" s="5" t="b">
        <f t="shared" si="12"/>
        <v>1</v>
      </c>
      <c r="D464" s="5" t="s">
        <v>164</v>
      </c>
      <c r="E464" s="41">
        <v>2651000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41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2784000</v>
      </c>
      <c r="Y464" s="28">
        <v>2784000</v>
      </c>
      <c r="Z464" s="28">
        <v>2784000</v>
      </c>
      <c r="AA464" s="28">
        <v>2784000</v>
      </c>
      <c r="AB464" s="28">
        <v>2784000</v>
      </c>
      <c r="AC464" s="28">
        <v>2784000</v>
      </c>
      <c r="AD464" s="28">
        <v>2784000</v>
      </c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>
      <c r="B465" s="5" t="s">
        <v>163</v>
      </c>
      <c r="C465" s="5" t="b">
        <f t="shared" si="12"/>
        <v>1</v>
      </c>
      <c r="D465" s="5" t="s">
        <v>163</v>
      </c>
      <c r="E465" s="41">
        <v>2651000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41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2784000</v>
      </c>
      <c r="Y465" s="28">
        <v>2784000</v>
      </c>
      <c r="Z465" s="28">
        <v>2784000</v>
      </c>
      <c r="AA465" s="28">
        <v>2784000</v>
      </c>
      <c r="AB465" s="28">
        <v>2784000</v>
      </c>
      <c r="AC465" s="28">
        <v>2784000</v>
      </c>
      <c r="AD465" s="28">
        <v>2784000</v>
      </c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>
      <c r="B466" s="5" t="s">
        <v>162</v>
      </c>
      <c r="C466" s="5" t="b">
        <f t="shared" si="12"/>
        <v>1</v>
      </c>
      <c r="D466" s="5" t="s">
        <v>162</v>
      </c>
      <c r="E466" s="41">
        <v>2651000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41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2784000</v>
      </c>
      <c r="Y466" s="28">
        <v>2784000</v>
      </c>
      <c r="Z466" s="28">
        <v>2784000</v>
      </c>
      <c r="AA466" s="28">
        <v>2784000</v>
      </c>
      <c r="AB466" s="28">
        <v>2784000</v>
      </c>
      <c r="AC466" s="28">
        <v>2784000</v>
      </c>
      <c r="AD466" s="28">
        <v>2784000</v>
      </c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>
      <c r="B467" s="5" t="s">
        <v>158</v>
      </c>
      <c r="C467" s="5" t="b">
        <f t="shared" si="12"/>
        <v>1</v>
      </c>
      <c r="D467" s="5" t="s">
        <v>158</v>
      </c>
      <c r="E467" s="41">
        <v>1106000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41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1161000</v>
      </c>
      <c r="V467" s="28">
        <v>1161000</v>
      </c>
      <c r="W467" s="28">
        <v>1161000</v>
      </c>
      <c r="X467" s="28">
        <v>1161000</v>
      </c>
      <c r="Y467" s="28">
        <v>1161000</v>
      </c>
      <c r="Z467" s="28">
        <v>1161000</v>
      </c>
      <c r="AA467" s="28">
        <v>1161000</v>
      </c>
      <c r="AB467" s="28">
        <v>1161000</v>
      </c>
      <c r="AC467" s="28">
        <v>1161000</v>
      </c>
      <c r="AD467" s="28">
        <v>1161000</v>
      </c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>
      <c r="B468" s="5" t="s">
        <v>158</v>
      </c>
      <c r="C468" s="5" t="b">
        <f t="shared" si="12"/>
        <v>1</v>
      </c>
      <c r="D468" s="5" t="s">
        <v>158</v>
      </c>
      <c r="E468" s="41">
        <v>1106000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41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1161000</v>
      </c>
      <c r="V468" s="28">
        <v>1161000</v>
      </c>
      <c r="W468" s="28">
        <v>1161000</v>
      </c>
      <c r="X468" s="28">
        <v>1161000</v>
      </c>
      <c r="Y468" s="28">
        <v>1161000</v>
      </c>
      <c r="Z468" s="28">
        <v>1161000</v>
      </c>
      <c r="AA468" s="28">
        <v>1161000</v>
      </c>
      <c r="AB468" s="28">
        <v>1161000</v>
      </c>
      <c r="AC468" s="28">
        <v>1161000</v>
      </c>
      <c r="AD468" s="28">
        <v>1161000</v>
      </c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>
      <c r="B469" s="5" t="s">
        <v>161</v>
      </c>
      <c r="C469" s="5" t="b">
        <f t="shared" si="12"/>
        <v>1</v>
      </c>
      <c r="D469" s="5" t="s">
        <v>161</v>
      </c>
      <c r="E469" s="41">
        <v>1106000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41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1161000</v>
      </c>
      <c r="V469" s="28">
        <v>1161000</v>
      </c>
      <c r="W469" s="28">
        <v>1161000</v>
      </c>
      <c r="X469" s="28">
        <v>1161000</v>
      </c>
      <c r="Y469" s="28">
        <v>1161000</v>
      </c>
      <c r="Z469" s="28">
        <v>1161000</v>
      </c>
      <c r="AA469" s="28">
        <v>1161000</v>
      </c>
      <c r="AB469" s="28">
        <v>1161000</v>
      </c>
      <c r="AC469" s="28">
        <v>1161000</v>
      </c>
      <c r="AD469" s="28">
        <v>1161000</v>
      </c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>
      <c r="B470" s="5" t="s">
        <v>161</v>
      </c>
      <c r="C470" s="5" t="b">
        <f t="shared" si="12"/>
        <v>1</v>
      </c>
      <c r="D470" s="5" t="s">
        <v>161</v>
      </c>
      <c r="E470" s="41">
        <v>1106000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41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1161000</v>
      </c>
      <c r="V470" s="28">
        <v>1161000</v>
      </c>
      <c r="W470" s="28">
        <v>1161000</v>
      </c>
      <c r="X470" s="28">
        <v>1161000</v>
      </c>
      <c r="Y470" s="28">
        <v>1161000</v>
      </c>
      <c r="Z470" s="28">
        <v>1161000</v>
      </c>
      <c r="AA470" s="28">
        <v>1161000</v>
      </c>
      <c r="AB470" s="28">
        <v>1161000</v>
      </c>
      <c r="AC470" s="28">
        <v>1161000</v>
      </c>
      <c r="AD470" s="28">
        <v>1161000</v>
      </c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>
      <c r="B471" s="5" t="s">
        <v>160</v>
      </c>
      <c r="C471" s="5" t="b">
        <f t="shared" si="12"/>
        <v>1</v>
      </c>
      <c r="D471" s="5" t="s">
        <v>160</v>
      </c>
      <c r="E471" s="41">
        <v>1106000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41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1161000</v>
      </c>
      <c r="V471" s="28">
        <v>1161000</v>
      </c>
      <c r="W471" s="28">
        <v>1161000</v>
      </c>
      <c r="X471" s="28">
        <v>1161000</v>
      </c>
      <c r="Y471" s="28">
        <v>1161000</v>
      </c>
      <c r="Z471" s="28">
        <v>1161000</v>
      </c>
      <c r="AA471" s="28">
        <v>1161000</v>
      </c>
      <c r="AB471" s="28">
        <v>1161000</v>
      </c>
      <c r="AC471" s="28">
        <v>1161000</v>
      </c>
      <c r="AD471" s="28">
        <v>1161000</v>
      </c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>
      <c r="B472" s="5" t="s">
        <v>160</v>
      </c>
      <c r="C472" s="5" t="b">
        <f t="shared" si="12"/>
        <v>1</v>
      </c>
      <c r="D472" s="5" t="s">
        <v>160</v>
      </c>
      <c r="E472" s="41">
        <v>1106000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41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1161000</v>
      </c>
      <c r="V472" s="28">
        <v>1161000</v>
      </c>
      <c r="W472" s="28">
        <v>1161000</v>
      </c>
      <c r="X472" s="28">
        <v>1161000</v>
      </c>
      <c r="Y472" s="28">
        <v>1161000</v>
      </c>
      <c r="Z472" s="28">
        <v>1161000</v>
      </c>
      <c r="AA472" s="28">
        <v>1161000</v>
      </c>
      <c r="AB472" s="28">
        <v>1161000</v>
      </c>
      <c r="AC472" s="28">
        <v>1161000</v>
      </c>
      <c r="AD472" s="28">
        <v>1161000</v>
      </c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>
      <c r="B473" s="5" t="s">
        <v>159</v>
      </c>
      <c r="C473" s="5" t="b">
        <f t="shared" si="12"/>
        <v>1</v>
      </c>
      <c r="D473" s="5" t="s">
        <v>159</v>
      </c>
      <c r="E473" s="41">
        <v>1106000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41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1161000</v>
      </c>
      <c r="V473" s="28">
        <v>1161000</v>
      </c>
      <c r="W473" s="28">
        <v>1161000</v>
      </c>
      <c r="X473" s="28">
        <v>1161000</v>
      </c>
      <c r="Y473" s="28">
        <v>1161000</v>
      </c>
      <c r="Z473" s="28">
        <v>1161000</v>
      </c>
      <c r="AA473" s="28">
        <v>1161000</v>
      </c>
      <c r="AB473" s="28">
        <v>1161000</v>
      </c>
      <c r="AC473" s="28">
        <v>1161000</v>
      </c>
      <c r="AD473" s="28">
        <v>1161000</v>
      </c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>
      <c r="B474" s="5" t="s">
        <v>159</v>
      </c>
      <c r="C474" s="5" t="b">
        <f t="shared" si="12"/>
        <v>1</v>
      </c>
      <c r="D474" s="5" t="s">
        <v>159</v>
      </c>
      <c r="E474" s="41">
        <v>1106000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41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1161000</v>
      </c>
      <c r="V474" s="28">
        <v>1161000</v>
      </c>
      <c r="W474" s="28">
        <v>1161000</v>
      </c>
      <c r="X474" s="28">
        <v>1161000</v>
      </c>
      <c r="Y474" s="28">
        <v>1161000</v>
      </c>
      <c r="Z474" s="28">
        <v>1161000</v>
      </c>
      <c r="AA474" s="28">
        <v>1161000</v>
      </c>
      <c r="AB474" s="28">
        <v>1161000</v>
      </c>
      <c r="AC474" s="28">
        <v>1161000</v>
      </c>
      <c r="AD474" s="28">
        <v>1161000</v>
      </c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>
      <c r="B475" s="5" t="s">
        <v>158</v>
      </c>
      <c r="C475" s="5" t="b">
        <f t="shared" si="12"/>
        <v>1</v>
      </c>
      <c r="D475" s="5" t="s">
        <v>158</v>
      </c>
      <c r="E475" s="41">
        <v>1106000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41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1161000</v>
      </c>
      <c r="V475" s="28">
        <v>1161000</v>
      </c>
      <c r="W475" s="28">
        <v>1161000</v>
      </c>
      <c r="X475" s="28">
        <v>1161000</v>
      </c>
      <c r="Y475" s="28">
        <v>1161000</v>
      </c>
      <c r="Z475" s="28">
        <v>1161000</v>
      </c>
      <c r="AA475" s="28">
        <v>1161000</v>
      </c>
      <c r="AB475" s="28">
        <v>1161000</v>
      </c>
      <c r="AC475" s="28">
        <v>1161000</v>
      </c>
      <c r="AD475" s="28">
        <v>1161000</v>
      </c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>
      <c r="B476" s="5" t="s">
        <v>158</v>
      </c>
      <c r="C476" s="5" t="b">
        <f t="shared" si="12"/>
        <v>1</v>
      </c>
      <c r="D476" s="5" t="s">
        <v>158</v>
      </c>
      <c r="E476" s="41">
        <v>1106000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41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1161000</v>
      </c>
      <c r="V476" s="28">
        <v>1161000</v>
      </c>
      <c r="W476" s="28">
        <v>1161000</v>
      </c>
      <c r="X476" s="28">
        <v>1161000</v>
      </c>
      <c r="Y476" s="28">
        <v>1161000</v>
      </c>
      <c r="Z476" s="28">
        <v>1161000</v>
      </c>
      <c r="AA476" s="28">
        <v>1161000</v>
      </c>
      <c r="AB476" s="28">
        <v>1161000</v>
      </c>
      <c r="AC476" s="28">
        <v>1161000</v>
      </c>
      <c r="AD476" s="28">
        <v>1161000</v>
      </c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>
      <c r="B477" s="5" t="s">
        <v>161</v>
      </c>
      <c r="C477" s="5" t="b">
        <f t="shared" si="12"/>
        <v>1</v>
      </c>
      <c r="D477" s="5" t="s">
        <v>161</v>
      </c>
      <c r="E477" s="41">
        <v>1106000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41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1161000</v>
      </c>
      <c r="V477" s="28">
        <v>1161000</v>
      </c>
      <c r="W477" s="28">
        <v>1161000</v>
      </c>
      <c r="X477" s="28">
        <v>1161000</v>
      </c>
      <c r="Y477" s="28">
        <v>1161000</v>
      </c>
      <c r="Z477" s="28">
        <v>1161000</v>
      </c>
      <c r="AA477" s="28">
        <v>1161000</v>
      </c>
      <c r="AB477" s="28">
        <v>1161000</v>
      </c>
      <c r="AC477" s="28">
        <v>1161000</v>
      </c>
      <c r="AD477" s="28">
        <v>1161000</v>
      </c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>
      <c r="B478" s="5" t="s">
        <v>161</v>
      </c>
      <c r="C478" s="5" t="b">
        <f t="shared" si="12"/>
        <v>1</v>
      </c>
      <c r="D478" s="5" t="s">
        <v>161</v>
      </c>
      <c r="E478" s="41">
        <v>1106000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41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1161000</v>
      </c>
      <c r="V478" s="28">
        <v>1161000</v>
      </c>
      <c r="W478" s="28">
        <v>1161000</v>
      </c>
      <c r="X478" s="28">
        <v>1161000</v>
      </c>
      <c r="Y478" s="28">
        <v>1161000</v>
      </c>
      <c r="Z478" s="28">
        <v>1161000</v>
      </c>
      <c r="AA478" s="28">
        <v>1161000</v>
      </c>
      <c r="AB478" s="28">
        <v>1161000</v>
      </c>
      <c r="AC478" s="28">
        <v>1161000</v>
      </c>
      <c r="AD478" s="28">
        <v>1161000</v>
      </c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>
      <c r="B479" s="5" t="s">
        <v>160</v>
      </c>
      <c r="C479" s="5" t="b">
        <f t="shared" si="12"/>
        <v>1</v>
      </c>
      <c r="D479" s="5" t="s">
        <v>160</v>
      </c>
      <c r="E479" s="41">
        <v>1106000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41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1161000</v>
      </c>
      <c r="V479" s="28">
        <v>1161000</v>
      </c>
      <c r="W479" s="28">
        <v>1161000</v>
      </c>
      <c r="X479" s="28">
        <v>1161000</v>
      </c>
      <c r="Y479" s="28">
        <v>1161000</v>
      </c>
      <c r="Z479" s="28">
        <v>1161000</v>
      </c>
      <c r="AA479" s="28">
        <v>1161000</v>
      </c>
      <c r="AB479" s="28">
        <v>1161000</v>
      </c>
      <c r="AC479" s="28">
        <v>1161000</v>
      </c>
      <c r="AD479" s="28">
        <v>1161000</v>
      </c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>
      <c r="B480" s="5" t="s">
        <v>160</v>
      </c>
      <c r="C480" s="5" t="b">
        <f t="shared" si="12"/>
        <v>1</v>
      </c>
      <c r="D480" s="5" t="s">
        <v>160</v>
      </c>
      <c r="E480" s="41">
        <v>1106000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41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1161000</v>
      </c>
      <c r="V480" s="28">
        <v>1161000</v>
      </c>
      <c r="W480" s="28">
        <v>1161000</v>
      </c>
      <c r="X480" s="28">
        <v>1161000</v>
      </c>
      <c r="Y480" s="28">
        <v>1161000</v>
      </c>
      <c r="Z480" s="28">
        <v>1161000</v>
      </c>
      <c r="AA480" s="28">
        <v>1161000</v>
      </c>
      <c r="AB480" s="28">
        <v>1161000</v>
      </c>
      <c r="AC480" s="28">
        <v>1161000</v>
      </c>
      <c r="AD480" s="28">
        <v>1161000</v>
      </c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>
      <c r="B481" s="5" t="s">
        <v>159</v>
      </c>
      <c r="C481" s="5" t="b">
        <f t="shared" si="12"/>
        <v>1</v>
      </c>
      <c r="D481" s="5" t="s">
        <v>159</v>
      </c>
      <c r="E481" s="41">
        <v>1106000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41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1161000</v>
      </c>
      <c r="V481" s="28">
        <v>1161000</v>
      </c>
      <c r="W481" s="28">
        <v>1161000</v>
      </c>
      <c r="X481" s="28">
        <v>1161000</v>
      </c>
      <c r="Y481" s="28">
        <v>1161000</v>
      </c>
      <c r="Z481" s="28">
        <v>1161000</v>
      </c>
      <c r="AA481" s="28">
        <v>1161000</v>
      </c>
      <c r="AB481" s="28">
        <v>1161000</v>
      </c>
      <c r="AC481" s="28">
        <v>1161000</v>
      </c>
      <c r="AD481" s="28">
        <v>1161000</v>
      </c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>
      <c r="B482" s="5" t="s">
        <v>159</v>
      </c>
      <c r="C482" s="5" t="b">
        <f t="shared" si="12"/>
        <v>1</v>
      </c>
      <c r="D482" s="5" t="s">
        <v>159</v>
      </c>
      <c r="E482" s="41">
        <v>1106000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41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1161000</v>
      </c>
      <c r="V482" s="28">
        <v>1161000</v>
      </c>
      <c r="W482" s="28">
        <v>1161000</v>
      </c>
      <c r="X482" s="28">
        <v>1161000</v>
      </c>
      <c r="Y482" s="28">
        <v>1161000</v>
      </c>
      <c r="Z482" s="28">
        <v>1161000</v>
      </c>
      <c r="AA482" s="28">
        <v>1161000</v>
      </c>
      <c r="AB482" s="28">
        <v>1161000</v>
      </c>
      <c r="AC482" s="28">
        <v>1161000</v>
      </c>
      <c r="AD482" s="28">
        <v>1161000</v>
      </c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>
      <c r="B483" s="5" t="s">
        <v>158</v>
      </c>
      <c r="C483" s="5" t="b">
        <f t="shared" si="12"/>
        <v>1</v>
      </c>
      <c r="D483" s="5" t="s">
        <v>158</v>
      </c>
      <c r="E483" s="41">
        <v>1106000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41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1161000</v>
      </c>
      <c r="V483" s="28">
        <v>1161000</v>
      </c>
      <c r="W483" s="28">
        <v>1161000</v>
      </c>
      <c r="X483" s="28">
        <v>1161000</v>
      </c>
      <c r="Y483" s="28">
        <v>1161000</v>
      </c>
      <c r="Z483" s="28">
        <v>1161000</v>
      </c>
      <c r="AA483" s="28">
        <v>1161000</v>
      </c>
      <c r="AB483" s="28">
        <v>1161000</v>
      </c>
      <c r="AC483" s="28">
        <v>1161000</v>
      </c>
      <c r="AD483" s="28">
        <v>1161000</v>
      </c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>
      <c r="B484" s="5" t="s">
        <v>158</v>
      </c>
      <c r="C484" s="5" t="b">
        <f t="shared" si="12"/>
        <v>1</v>
      </c>
      <c r="D484" s="5" t="s">
        <v>158</v>
      </c>
      <c r="E484" s="41">
        <v>1106000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41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1161000</v>
      </c>
      <c r="V484" s="28">
        <v>1161000</v>
      </c>
      <c r="W484" s="28">
        <v>1161000</v>
      </c>
      <c r="X484" s="28">
        <v>1161000</v>
      </c>
      <c r="Y484" s="28">
        <v>1161000</v>
      </c>
      <c r="Z484" s="28">
        <v>1161000</v>
      </c>
      <c r="AA484" s="28">
        <v>1161000</v>
      </c>
      <c r="AB484" s="28">
        <v>1161000</v>
      </c>
      <c r="AC484" s="28">
        <v>1161000</v>
      </c>
      <c r="AD484" s="28">
        <v>1161000</v>
      </c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>
      <c r="B485" s="5" t="s">
        <v>161</v>
      </c>
      <c r="C485" s="5" t="b">
        <f t="shared" ref="C485:C548" si="13">B485=D485</f>
        <v>1</v>
      </c>
      <c r="D485" s="5" t="s">
        <v>161</v>
      </c>
      <c r="E485" s="41">
        <v>1106000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41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1161000</v>
      </c>
      <c r="V485" s="28">
        <v>1161000</v>
      </c>
      <c r="W485" s="28">
        <v>1161000</v>
      </c>
      <c r="X485" s="28">
        <v>1161000</v>
      </c>
      <c r="Y485" s="28">
        <v>1161000</v>
      </c>
      <c r="Z485" s="28">
        <v>1161000</v>
      </c>
      <c r="AA485" s="28">
        <v>1161000</v>
      </c>
      <c r="AB485" s="28">
        <v>1161000</v>
      </c>
      <c r="AC485" s="28">
        <v>1161000</v>
      </c>
      <c r="AD485" s="28">
        <v>1161000</v>
      </c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>
      <c r="B486" s="5" t="s">
        <v>161</v>
      </c>
      <c r="C486" s="5" t="b">
        <f t="shared" si="13"/>
        <v>1</v>
      </c>
      <c r="D486" s="5" t="s">
        <v>161</v>
      </c>
      <c r="E486" s="41">
        <v>1106000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41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1161000</v>
      </c>
      <c r="V486" s="28">
        <v>1161000</v>
      </c>
      <c r="W486" s="28">
        <v>1161000</v>
      </c>
      <c r="X486" s="28">
        <v>1161000</v>
      </c>
      <c r="Y486" s="28">
        <v>1161000</v>
      </c>
      <c r="Z486" s="28">
        <v>1161000</v>
      </c>
      <c r="AA486" s="28">
        <v>1161000</v>
      </c>
      <c r="AB486" s="28">
        <v>1161000</v>
      </c>
      <c r="AC486" s="28">
        <v>1161000</v>
      </c>
      <c r="AD486" s="28">
        <v>1161000</v>
      </c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>
      <c r="B487" s="5" t="s">
        <v>160</v>
      </c>
      <c r="C487" s="5" t="b">
        <f t="shared" si="13"/>
        <v>1</v>
      </c>
      <c r="D487" s="5" t="s">
        <v>160</v>
      </c>
      <c r="E487" s="41">
        <v>1106000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41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1161000</v>
      </c>
      <c r="V487" s="28">
        <v>1161000</v>
      </c>
      <c r="W487" s="28">
        <v>1161000</v>
      </c>
      <c r="X487" s="28">
        <v>1161000</v>
      </c>
      <c r="Y487" s="28">
        <v>1161000</v>
      </c>
      <c r="Z487" s="28">
        <v>1161000</v>
      </c>
      <c r="AA487" s="28">
        <v>1161000</v>
      </c>
      <c r="AB487" s="28">
        <v>1161000</v>
      </c>
      <c r="AC487" s="28">
        <v>1161000</v>
      </c>
      <c r="AD487" s="28">
        <v>1161000</v>
      </c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>
      <c r="B488" s="5" t="s">
        <v>160</v>
      </c>
      <c r="C488" s="5" t="b">
        <f t="shared" si="13"/>
        <v>1</v>
      </c>
      <c r="D488" s="5" t="s">
        <v>160</v>
      </c>
      <c r="E488" s="41">
        <v>1106000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41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1161000</v>
      </c>
      <c r="V488" s="28">
        <v>1161000</v>
      </c>
      <c r="W488" s="28">
        <v>1161000</v>
      </c>
      <c r="X488" s="28">
        <v>1161000</v>
      </c>
      <c r="Y488" s="28">
        <v>1161000</v>
      </c>
      <c r="Z488" s="28">
        <v>1161000</v>
      </c>
      <c r="AA488" s="28">
        <v>1161000</v>
      </c>
      <c r="AB488" s="28">
        <v>1161000</v>
      </c>
      <c r="AC488" s="28">
        <v>1161000</v>
      </c>
      <c r="AD488" s="28">
        <v>1161000</v>
      </c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>
      <c r="B489" s="5" t="s">
        <v>159</v>
      </c>
      <c r="C489" s="5" t="b">
        <f t="shared" si="13"/>
        <v>1</v>
      </c>
      <c r="D489" s="5" t="s">
        <v>159</v>
      </c>
      <c r="E489" s="41">
        <v>1106000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41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1161000</v>
      </c>
      <c r="V489" s="28">
        <v>1161000</v>
      </c>
      <c r="W489" s="28">
        <v>1161000</v>
      </c>
      <c r="X489" s="28">
        <v>1161000</v>
      </c>
      <c r="Y489" s="28">
        <v>1161000</v>
      </c>
      <c r="Z489" s="28">
        <v>1161000</v>
      </c>
      <c r="AA489" s="28">
        <v>1161000</v>
      </c>
      <c r="AB489" s="28">
        <v>1161000</v>
      </c>
      <c r="AC489" s="28">
        <v>1161000</v>
      </c>
      <c r="AD489" s="28">
        <v>1161000</v>
      </c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>
      <c r="B490" s="5" t="s">
        <v>159</v>
      </c>
      <c r="C490" s="5" t="b">
        <f t="shared" si="13"/>
        <v>1</v>
      </c>
      <c r="D490" s="5" t="s">
        <v>159</v>
      </c>
      <c r="E490" s="41">
        <v>1106000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41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1161000</v>
      </c>
      <c r="V490" s="28">
        <v>1161000</v>
      </c>
      <c r="W490" s="28">
        <v>1161000</v>
      </c>
      <c r="X490" s="28">
        <v>1161000</v>
      </c>
      <c r="Y490" s="28">
        <v>1161000</v>
      </c>
      <c r="Z490" s="28">
        <v>1161000</v>
      </c>
      <c r="AA490" s="28">
        <v>1161000</v>
      </c>
      <c r="AB490" s="28">
        <v>1161000</v>
      </c>
      <c r="AC490" s="28">
        <v>1161000</v>
      </c>
      <c r="AD490" s="28">
        <v>1161000</v>
      </c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>
      <c r="B491" s="5" t="s">
        <v>158</v>
      </c>
      <c r="C491" s="5" t="b">
        <f t="shared" si="13"/>
        <v>1</v>
      </c>
      <c r="D491" s="5" t="s">
        <v>158</v>
      </c>
      <c r="E491" s="41">
        <v>1106000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41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1161000</v>
      </c>
      <c r="V491" s="28">
        <v>1161000</v>
      </c>
      <c r="W491" s="28">
        <v>1161000</v>
      </c>
      <c r="X491" s="28">
        <v>1161000</v>
      </c>
      <c r="Y491" s="28">
        <v>1161000</v>
      </c>
      <c r="Z491" s="28">
        <v>1161000</v>
      </c>
      <c r="AA491" s="28">
        <v>1161000</v>
      </c>
      <c r="AB491" s="28">
        <v>1161000</v>
      </c>
      <c r="AC491" s="28">
        <v>1161000</v>
      </c>
      <c r="AD491" s="28">
        <v>1161000</v>
      </c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>
      <c r="B492" s="5" t="s">
        <v>158</v>
      </c>
      <c r="C492" s="5" t="b">
        <f t="shared" si="13"/>
        <v>1</v>
      </c>
      <c r="D492" s="5" t="s">
        <v>158</v>
      </c>
      <c r="E492" s="41">
        <v>1106000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41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1161000</v>
      </c>
      <c r="V492" s="28">
        <v>1161000</v>
      </c>
      <c r="W492" s="28">
        <v>1161000</v>
      </c>
      <c r="X492" s="28">
        <v>1161000</v>
      </c>
      <c r="Y492" s="28">
        <v>1161000</v>
      </c>
      <c r="Z492" s="28">
        <v>1161000</v>
      </c>
      <c r="AA492" s="28">
        <v>1161000</v>
      </c>
      <c r="AB492" s="28">
        <v>1161000</v>
      </c>
      <c r="AC492" s="28">
        <v>1161000</v>
      </c>
      <c r="AD492" s="28">
        <v>1161000</v>
      </c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>
      <c r="B493" s="5" t="s">
        <v>161</v>
      </c>
      <c r="C493" s="5" t="b">
        <f t="shared" si="13"/>
        <v>1</v>
      </c>
      <c r="D493" s="5" t="s">
        <v>161</v>
      </c>
      <c r="E493" s="41">
        <v>1106000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41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1161000</v>
      </c>
      <c r="V493" s="28">
        <v>1161000</v>
      </c>
      <c r="W493" s="28">
        <v>1161000</v>
      </c>
      <c r="X493" s="28">
        <v>1161000</v>
      </c>
      <c r="Y493" s="28">
        <v>1161000</v>
      </c>
      <c r="Z493" s="28">
        <v>1161000</v>
      </c>
      <c r="AA493" s="28">
        <v>1161000</v>
      </c>
      <c r="AB493" s="28">
        <v>1161000</v>
      </c>
      <c r="AC493" s="28">
        <v>1161000</v>
      </c>
      <c r="AD493" s="28">
        <v>1161000</v>
      </c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>
      <c r="B494" s="5" t="s">
        <v>161</v>
      </c>
      <c r="C494" s="5" t="b">
        <f t="shared" si="13"/>
        <v>1</v>
      </c>
      <c r="D494" s="5" t="s">
        <v>161</v>
      </c>
      <c r="E494" s="41">
        <v>1106000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41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1161000</v>
      </c>
      <c r="V494" s="28">
        <v>1161000</v>
      </c>
      <c r="W494" s="28">
        <v>1161000</v>
      </c>
      <c r="X494" s="28">
        <v>1161000</v>
      </c>
      <c r="Y494" s="28">
        <v>1161000</v>
      </c>
      <c r="Z494" s="28">
        <v>1161000</v>
      </c>
      <c r="AA494" s="28">
        <v>1161000</v>
      </c>
      <c r="AB494" s="28">
        <v>1161000</v>
      </c>
      <c r="AC494" s="28">
        <v>1161000</v>
      </c>
      <c r="AD494" s="28">
        <v>1161000</v>
      </c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>
      <c r="B495" s="5" t="s">
        <v>160</v>
      </c>
      <c r="C495" s="5" t="b">
        <f t="shared" si="13"/>
        <v>1</v>
      </c>
      <c r="D495" s="5" t="s">
        <v>160</v>
      </c>
      <c r="E495" s="41">
        <v>1106000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41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1161000</v>
      </c>
      <c r="V495" s="28">
        <v>1161000</v>
      </c>
      <c r="W495" s="28">
        <v>1161000</v>
      </c>
      <c r="X495" s="28">
        <v>1161000</v>
      </c>
      <c r="Y495" s="28">
        <v>1161000</v>
      </c>
      <c r="Z495" s="28">
        <v>1161000</v>
      </c>
      <c r="AA495" s="28">
        <v>1161000</v>
      </c>
      <c r="AB495" s="28">
        <v>1161000</v>
      </c>
      <c r="AC495" s="28">
        <v>1161000</v>
      </c>
      <c r="AD495" s="28">
        <v>1161000</v>
      </c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>
      <c r="B496" s="5" t="s">
        <v>160</v>
      </c>
      <c r="C496" s="5" t="b">
        <f t="shared" si="13"/>
        <v>1</v>
      </c>
      <c r="D496" s="5" t="s">
        <v>160</v>
      </c>
      <c r="E496" s="41">
        <v>1106000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41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1161000</v>
      </c>
      <c r="V496" s="28">
        <v>1161000</v>
      </c>
      <c r="W496" s="28">
        <v>1161000</v>
      </c>
      <c r="X496" s="28">
        <v>1161000</v>
      </c>
      <c r="Y496" s="28">
        <v>1161000</v>
      </c>
      <c r="Z496" s="28">
        <v>1161000</v>
      </c>
      <c r="AA496" s="28">
        <v>1161000</v>
      </c>
      <c r="AB496" s="28">
        <v>1161000</v>
      </c>
      <c r="AC496" s="28">
        <v>1161000</v>
      </c>
      <c r="AD496" s="28">
        <v>1161000</v>
      </c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>
      <c r="B497" s="5" t="s">
        <v>159</v>
      </c>
      <c r="C497" s="5" t="b">
        <f t="shared" si="13"/>
        <v>1</v>
      </c>
      <c r="D497" s="5" t="s">
        <v>159</v>
      </c>
      <c r="E497" s="41">
        <v>1106000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41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1161000</v>
      </c>
      <c r="V497" s="28">
        <v>1161000</v>
      </c>
      <c r="W497" s="28">
        <v>1161000</v>
      </c>
      <c r="X497" s="28">
        <v>1161000</v>
      </c>
      <c r="Y497" s="28">
        <v>1161000</v>
      </c>
      <c r="Z497" s="28">
        <v>1161000</v>
      </c>
      <c r="AA497" s="28">
        <v>1161000</v>
      </c>
      <c r="AB497" s="28">
        <v>1161000</v>
      </c>
      <c r="AC497" s="28">
        <v>1161000</v>
      </c>
      <c r="AD497" s="28">
        <v>1161000</v>
      </c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>
      <c r="B498" s="5" t="s">
        <v>159</v>
      </c>
      <c r="C498" s="5" t="b">
        <f t="shared" si="13"/>
        <v>1</v>
      </c>
      <c r="D498" s="5" t="s">
        <v>159</v>
      </c>
      <c r="E498" s="41">
        <v>1106000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41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1161000</v>
      </c>
      <c r="V498" s="28">
        <v>1161000</v>
      </c>
      <c r="W498" s="28">
        <v>1161000</v>
      </c>
      <c r="X498" s="28">
        <v>1161000</v>
      </c>
      <c r="Y498" s="28">
        <v>1161000</v>
      </c>
      <c r="Z498" s="28">
        <v>1161000</v>
      </c>
      <c r="AA498" s="28">
        <v>1161000</v>
      </c>
      <c r="AB498" s="28">
        <v>1161000</v>
      </c>
      <c r="AC498" s="28">
        <v>1161000</v>
      </c>
      <c r="AD498" s="28">
        <v>1161000</v>
      </c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>
      <c r="B499" s="5" t="s">
        <v>148</v>
      </c>
      <c r="C499" s="5" t="b">
        <f t="shared" si="13"/>
        <v>0</v>
      </c>
      <c r="D499" s="5" t="s">
        <v>158</v>
      </c>
      <c r="E499" s="41">
        <v>1106000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41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1161300</v>
      </c>
      <c r="V499" s="28">
        <v>1161300</v>
      </c>
      <c r="W499" s="28">
        <v>1161300</v>
      </c>
      <c r="X499" s="28">
        <v>1161000</v>
      </c>
      <c r="Y499" s="28">
        <v>1161000</v>
      </c>
      <c r="Z499" s="28">
        <v>1161000</v>
      </c>
      <c r="AA499" s="28">
        <v>1161000</v>
      </c>
      <c r="AB499" s="28">
        <v>1161000</v>
      </c>
      <c r="AC499" s="28">
        <v>1161000</v>
      </c>
      <c r="AD499" s="28">
        <v>1161000</v>
      </c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>
      <c r="B500" s="5" t="s">
        <v>164</v>
      </c>
      <c r="C500" s="5" t="b">
        <f t="shared" si="13"/>
        <v>0</v>
      </c>
      <c r="D500" s="5" t="s">
        <v>158</v>
      </c>
      <c r="E500" s="41">
        <v>1106000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41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1161300</v>
      </c>
      <c r="V500" s="28">
        <v>1161300</v>
      </c>
      <c r="W500" s="28">
        <v>1161300</v>
      </c>
      <c r="X500" s="28">
        <v>1161000</v>
      </c>
      <c r="Y500" s="28">
        <v>1161000</v>
      </c>
      <c r="Z500" s="28">
        <v>1161000</v>
      </c>
      <c r="AA500" s="28">
        <v>1161000</v>
      </c>
      <c r="AB500" s="28">
        <v>1161000</v>
      </c>
      <c r="AC500" s="28">
        <v>1161000</v>
      </c>
      <c r="AD500" s="28">
        <v>1161000</v>
      </c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  <row r="501" spans="2:52">
      <c r="B501" s="5" t="s">
        <v>163</v>
      </c>
      <c r="C501" s="5" t="b">
        <f t="shared" si="13"/>
        <v>0</v>
      </c>
      <c r="D501" s="5" t="s">
        <v>161</v>
      </c>
      <c r="E501" s="41">
        <v>1106000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41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1161300</v>
      </c>
      <c r="V501" s="28">
        <v>1161300</v>
      </c>
      <c r="W501" s="28">
        <v>1161300</v>
      </c>
      <c r="X501" s="28">
        <v>1161000</v>
      </c>
      <c r="Y501" s="28">
        <v>1161000</v>
      </c>
      <c r="Z501" s="28">
        <v>1161000</v>
      </c>
      <c r="AA501" s="28">
        <v>1161000</v>
      </c>
      <c r="AB501" s="28">
        <v>1161000</v>
      </c>
      <c r="AC501" s="28">
        <v>1161000</v>
      </c>
      <c r="AD501" s="28">
        <v>1161000</v>
      </c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</row>
    <row r="502" spans="2:52">
      <c r="B502" s="5" t="s">
        <v>162</v>
      </c>
      <c r="C502" s="5" t="b">
        <f t="shared" si="13"/>
        <v>0</v>
      </c>
      <c r="D502" s="5" t="s">
        <v>161</v>
      </c>
      <c r="E502" s="41">
        <v>1106000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41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1161300</v>
      </c>
      <c r="V502" s="28">
        <v>1161300</v>
      </c>
      <c r="W502" s="28">
        <v>1161300</v>
      </c>
      <c r="X502" s="28">
        <v>1161000</v>
      </c>
      <c r="Y502" s="28">
        <v>1161000</v>
      </c>
      <c r="Z502" s="28">
        <v>1161000</v>
      </c>
      <c r="AA502" s="28">
        <v>1161000</v>
      </c>
      <c r="AB502" s="28">
        <v>1161000</v>
      </c>
      <c r="AC502" s="28">
        <v>1161000</v>
      </c>
      <c r="AD502" s="28">
        <v>1161000</v>
      </c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</row>
    <row r="503" spans="2:52">
      <c r="B503" s="5" t="s">
        <v>148</v>
      </c>
      <c r="C503" s="5" t="b">
        <f t="shared" si="13"/>
        <v>0</v>
      </c>
      <c r="D503" s="5" t="s">
        <v>160</v>
      </c>
      <c r="E503" s="41">
        <v>1106000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41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1161300</v>
      </c>
      <c r="V503" s="28">
        <v>1161300</v>
      </c>
      <c r="W503" s="28">
        <v>1161300</v>
      </c>
      <c r="X503" s="28">
        <v>1161000</v>
      </c>
      <c r="Y503" s="28">
        <v>1161000</v>
      </c>
      <c r="Z503" s="28">
        <v>1161000</v>
      </c>
      <c r="AA503" s="28">
        <v>1161000</v>
      </c>
      <c r="AB503" s="28">
        <v>1161000</v>
      </c>
      <c r="AC503" s="28">
        <v>1161000</v>
      </c>
      <c r="AD503" s="28">
        <v>1161000</v>
      </c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</row>
    <row r="504" spans="2:52">
      <c r="B504" s="5" t="s">
        <v>164</v>
      </c>
      <c r="C504" s="5" t="b">
        <f t="shared" si="13"/>
        <v>0</v>
      </c>
      <c r="D504" s="5" t="s">
        <v>160</v>
      </c>
      <c r="E504" s="41">
        <v>1106000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41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1161300</v>
      </c>
      <c r="V504" s="28">
        <v>1161300</v>
      </c>
      <c r="W504" s="28">
        <v>1161300</v>
      </c>
      <c r="X504" s="28">
        <v>1161000</v>
      </c>
      <c r="Y504" s="28">
        <v>1161000</v>
      </c>
      <c r="Z504" s="28">
        <v>1161000</v>
      </c>
      <c r="AA504" s="28">
        <v>1161000</v>
      </c>
      <c r="AB504" s="28">
        <v>1161000</v>
      </c>
      <c r="AC504" s="28">
        <v>1161000</v>
      </c>
      <c r="AD504" s="28">
        <v>1161000</v>
      </c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</row>
    <row r="505" spans="2:52">
      <c r="B505" s="5" t="s">
        <v>163</v>
      </c>
      <c r="C505" s="5" t="b">
        <f t="shared" si="13"/>
        <v>0</v>
      </c>
      <c r="D505" s="5" t="s">
        <v>159</v>
      </c>
      <c r="E505" s="41">
        <v>1106000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41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1161300</v>
      </c>
      <c r="V505" s="28">
        <v>1161300</v>
      </c>
      <c r="W505" s="28">
        <v>1161300</v>
      </c>
      <c r="X505" s="28">
        <v>1161000</v>
      </c>
      <c r="Y505" s="28">
        <v>1161000</v>
      </c>
      <c r="Z505" s="28">
        <v>1161000</v>
      </c>
      <c r="AA505" s="28">
        <v>1161000</v>
      </c>
      <c r="AB505" s="28">
        <v>1161000</v>
      </c>
      <c r="AC505" s="28">
        <v>1161000</v>
      </c>
      <c r="AD505" s="28">
        <v>1161000</v>
      </c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</row>
    <row r="506" spans="2:52">
      <c r="B506" s="5" t="s">
        <v>162</v>
      </c>
      <c r="C506" s="5" t="b">
        <f t="shared" si="13"/>
        <v>0</v>
      </c>
      <c r="D506" s="5" t="s">
        <v>159</v>
      </c>
      <c r="E506" s="41">
        <v>1106000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41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1161300</v>
      </c>
      <c r="V506" s="28">
        <v>1161300</v>
      </c>
      <c r="W506" s="28">
        <v>1161300</v>
      </c>
      <c r="X506" s="28">
        <v>1161000</v>
      </c>
      <c r="Y506" s="28">
        <v>1161000</v>
      </c>
      <c r="Z506" s="28">
        <v>1161000</v>
      </c>
      <c r="AA506" s="28">
        <v>1161000</v>
      </c>
      <c r="AB506" s="28">
        <v>1161000</v>
      </c>
      <c r="AC506" s="28">
        <v>1161000</v>
      </c>
      <c r="AD506" s="28">
        <v>1161000</v>
      </c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</row>
    <row r="507" spans="2:52">
      <c r="B507" s="5" t="s">
        <v>158</v>
      </c>
      <c r="C507" s="5" t="b">
        <f t="shared" si="13"/>
        <v>1</v>
      </c>
      <c r="D507" s="5" t="s">
        <v>158</v>
      </c>
      <c r="E507" s="41">
        <v>1106000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41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1161000</v>
      </c>
      <c r="V507" s="28">
        <v>1161000</v>
      </c>
      <c r="W507" s="28">
        <v>1161000</v>
      </c>
      <c r="X507" s="28">
        <v>1161000</v>
      </c>
      <c r="Y507" s="28">
        <v>1161000</v>
      </c>
      <c r="Z507" s="28">
        <v>1161000</v>
      </c>
      <c r="AA507" s="28">
        <v>1161000</v>
      </c>
      <c r="AB507" s="28">
        <v>1161000</v>
      </c>
      <c r="AC507" s="28">
        <v>1161000</v>
      </c>
      <c r="AD507" s="28">
        <v>1161000</v>
      </c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</row>
    <row r="508" spans="2:52">
      <c r="B508" s="5" t="s">
        <v>158</v>
      </c>
      <c r="C508" s="5" t="b">
        <f t="shared" si="13"/>
        <v>1</v>
      </c>
      <c r="D508" s="5" t="s">
        <v>158</v>
      </c>
      <c r="E508" s="41">
        <v>1106000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41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1161000</v>
      </c>
      <c r="V508" s="28">
        <v>1161000</v>
      </c>
      <c r="W508" s="28">
        <v>1161000</v>
      </c>
      <c r="X508" s="28">
        <v>1161000</v>
      </c>
      <c r="Y508" s="28">
        <v>1161000</v>
      </c>
      <c r="Z508" s="28">
        <v>1161000</v>
      </c>
      <c r="AA508" s="28">
        <v>1161000</v>
      </c>
      <c r="AB508" s="28">
        <v>1161000</v>
      </c>
      <c r="AC508" s="28">
        <v>1161000</v>
      </c>
      <c r="AD508" s="28">
        <v>1161000</v>
      </c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</row>
    <row r="509" spans="2:52">
      <c r="B509" s="5" t="s">
        <v>161</v>
      </c>
      <c r="C509" s="5" t="b">
        <f t="shared" si="13"/>
        <v>1</v>
      </c>
      <c r="D509" s="5" t="s">
        <v>161</v>
      </c>
      <c r="E509" s="41">
        <v>1106000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41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1161000</v>
      </c>
      <c r="V509" s="28">
        <v>1161000</v>
      </c>
      <c r="W509" s="28">
        <v>1161000</v>
      </c>
      <c r="X509" s="28">
        <v>1161000</v>
      </c>
      <c r="Y509" s="28">
        <v>1161000</v>
      </c>
      <c r="Z509" s="28">
        <v>1161000</v>
      </c>
      <c r="AA509" s="28">
        <v>1161000</v>
      </c>
      <c r="AB509" s="28">
        <v>1161000</v>
      </c>
      <c r="AC509" s="28">
        <v>1161000</v>
      </c>
      <c r="AD509" s="28">
        <v>1161000</v>
      </c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</row>
    <row r="510" spans="2:52">
      <c r="B510" s="5" t="s">
        <v>161</v>
      </c>
      <c r="C510" s="5" t="b">
        <f t="shared" si="13"/>
        <v>1</v>
      </c>
      <c r="D510" s="5" t="s">
        <v>161</v>
      </c>
      <c r="E510" s="41">
        <v>1106000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41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1161000</v>
      </c>
      <c r="V510" s="28">
        <v>1161000</v>
      </c>
      <c r="W510" s="28">
        <v>1161000</v>
      </c>
      <c r="X510" s="28">
        <v>1161000</v>
      </c>
      <c r="Y510" s="28">
        <v>1161000</v>
      </c>
      <c r="Z510" s="28">
        <v>1161000</v>
      </c>
      <c r="AA510" s="28">
        <v>1161000</v>
      </c>
      <c r="AB510" s="28">
        <v>1161000</v>
      </c>
      <c r="AC510" s="28">
        <v>1161000</v>
      </c>
      <c r="AD510" s="28">
        <v>1161000</v>
      </c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</row>
    <row r="511" spans="2:52">
      <c r="B511" s="5" t="s">
        <v>160</v>
      </c>
      <c r="C511" s="5" t="b">
        <f t="shared" si="13"/>
        <v>1</v>
      </c>
      <c r="D511" s="5" t="s">
        <v>160</v>
      </c>
      <c r="E511" s="41">
        <v>1106000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41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1161000</v>
      </c>
      <c r="V511" s="28">
        <v>1161000</v>
      </c>
      <c r="W511" s="28">
        <v>1161000</v>
      </c>
      <c r="X511" s="28">
        <v>1161000</v>
      </c>
      <c r="Y511" s="28">
        <v>1161000</v>
      </c>
      <c r="Z511" s="28">
        <v>1161000</v>
      </c>
      <c r="AA511" s="28">
        <v>1161000</v>
      </c>
      <c r="AB511" s="28">
        <v>1161000</v>
      </c>
      <c r="AC511" s="28">
        <v>1161000</v>
      </c>
      <c r="AD511" s="28">
        <v>1161000</v>
      </c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</row>
    <row r="512" spans="2:52">
      <c r="B512" s="5" t="s">
        <v>160</v>
      </c>
      <c r="C512" s="5" t="b">
        <f t="shared" si="13"/>
        <v>1</v>
      </c>
      <c r="D512" s="5" t="s">
        <v>160</v>
      </c>
      <c r="E512" s="41">
        <v>1106000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41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1161000</v>
      </c>
      <c r="V512" s="28">
        <v>1161000</v>
      </c>
      <c r="W512" s="28">
        <v>1161000</v>
      </c>
      <c r="X512" s="28">
        <v>1161000</v>
      </c>
      <c r="Y512" s="28">
        <v>1161000</v>
      </c>
      <c r="Z512" s="28">
        <v>1161000</v>
      </c>
      <c r="AA512" s="28">
        <v>1161000</v>
      </c>
      <c r="AB512" s="28">
        <v>1161000</v>
      </c>
      <c r="AC512" s="28">
        <v>1161000</v>
      </c>
      <c r="AD512" s="28">
        <v>1161000</v>
      </c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</row>
    <row r="513" spans="2:52">
      <c r="B513" s="5" t="s">
        <v>159</v>
      </c>
      <c r="C513" s="5" t="b">
        <f t="shared" si="13"/>
        <v>1</v>
      </c>
      <c r="D513" s="5" t="s">
        <v>159</v>
      </c>
      <c r="E513" s="41">
        <v>1106000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41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1161000</v>
      </c>
      <c r="V513" s="28">
        <v>1161000</v>
      </c>
      <c r="W513" s="28">
        <v>1161000</v>
      </c>
      <c r="X513" s="28">
        <v>1161000</v>
      </c>
      <c r="Y513" s="28">
        <v>1161000</v>
      </c>
      <c r="Z513" s="28">
        <v>1161000</v>
      </c>
      <c r="AA513" s="28">
        <v>1161000</v>
      </c>
      <c r="AB513" s="28">
        <v>1161000</v>
      </c>
      <c r="AC513" s="28">
        <v>1161000</v>
      </c>
      <c r="AD513" s="28">
        <v>1161000</v>
      </c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</row>
    <row r="514" spans="2:52">
      <c r="B514" s="5" t="s">
        <v>159</v>
      </c>
      <c r="C514" s="5" t="b">
        <f t="shared" si="13"/>
        <v>1</v>
      </c>
      <c r="D514" s="5" t="s">
        <v>159</v>
      </c>
      <c r="E514" s="41">
        <v>1106000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41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1161000</v>
      </c>
      <c r="V514" s="28">
        <v>1161000</v>
      </c>
      <c r="W514" s="28">
        <v>1161000</v>
      </c>
      <c r="X514" s="28">
        <v>1161000</v>
      </c>
      <c r="Y514" s="28">
        <v>1161000</v>
      </c>
      <c r="Z514" s="28">
        <v>1161000</v>
      </c>
      <c r="AA514" s="28">
        <v>1161000</v>
      </c>
      <c r="AB514" s="28">
        <v>1161000</v>
      </c>
      <c r="AC514" s="28">
        <v>1161000</v>
      </c>
      <c r="AD514" s="28">
        <v>1161000</v>
      </c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</row>
    <row r="515" spans="2:52">
      <c r="B515" s="5" t="s">
        <v>158</v>
      </c>
      <c r="C515" s="5" t="b">
        <f t="shared" si="13"/>
        <v>1</v>
      </c>
      <c r="D515" s="5" t="s">
        <v>158</v>
      </c>
      <c r="E515" s="41">
        <v>1106000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41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1161000</v>
      </c>
      <c r="V515" s="28">
        <v>1161000</v>
      </c>
      <c r="W515" s="28">
        <v>1161000</v>
      </c>
      <c r="X515" s="28">
        <v>1161000</v>
      </c>
      <c r="Y515" s="28">
        <v>1161000</v>
      </c>
      <c r="Z515" s="28">
        <v>1161000</v>
      </c>
      <c r="AA515" s="28">
        <v>1161000</v>
      </c>
      <c r="AB515" s="28">
        <v>1161000</v>
      </c>
      <c r="AC515" s="28">
        <v>1161000</v>
      </c>
      <c r="AD515" s="28">
        <v>1161000</v>
      </c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</row>
    <row r="516" spans="2:52">
      <c r="B516" s="5" t="s">
        <v>158</v>
      </c>
      <c r="C516" s="5" t="b">
        <f t="shared" si="13"/>
        <v>1</v>
      </c>
      <c r="D516" s="5" t="s">
        <v>158</v>
      </c>
      <c r="E516" s="41">
        <v>1106000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41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1161000</v>
      </c>
      <c r="V516" s="28">
        <v>1161000</v>
      </c>
      <c r="W516" s="28">
        <v>1161000</v>
      </c>
      <c r="X516" s="28">
        <v>1161000</v>
      </c>
      <c r="Y516" s="28">
        <v>1161000</v>
      </c>
      <c r="Z516" s="28">
        <v>1161000</v>
      </c>
      <c r="AA516" s="28">
        <v>1161000</v>
      </c>
      <c r="AB516" s="28">
        <v>1161000</v>
      </c>
      <c r="AC516" s="28">
        <v>1161000</v>
      </c>
      <c r="AD516" s="28">
        <v>1161000</v>
      </c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</row>
    <row r="517" spans="2:52">
      <c r="B517" s="5" t="s">
        <v>161</v>
      </c>
      <c r="C517" s="5" t="b">
        <f t="shared" si="13"/>
        <v>1</v>
      </c>
      <c r="D517" s="5" t="s">
        <v>161</v>
      </c>
      <c r="E517" s="41">
        <v>1106000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41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1161000</v>
      </c>
      <c r="V517" s="28">
        <v>1161000</v>
      </c>
      <c r="W517" s="28">
        <v>1161000</v>
      </c>
      <c r="X517" s="28">
        <v>1161000</v>
      </c>
      <c r="Y517" s="28">
        <v>1161000</v>
      </c>
      <c r="Z517" s="28">
        <v>1161000</v>
      </c>
      <c r="AA517" s="28">
        <v>1161000</v>
      </c>
      <c r="AB517" s="28">
        <v>1161000</v>
      </c>
      <c r="AC517" s="28">
        <v>1161000</v>
      </c>
      <c r="AD517" s="28">
        <v>1161000</v>
      </c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</row>
    <row r="518" spans="2:52">
      <c r="B518" s="5" t="s">
        <v>161</v>
      </c>
      <c r="C518" s="5" t="b">
        <f t="shared" si="13"/>
        <v>1</v>
      </c>
      <c r="D518" s="5" t="s">
        <v>161</v>
      </c>
      <c r="E518" s="41">
        <v>1106000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41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1161000</v>
      </c>
      <c r="V518" s="28">
        <v>1161000</v>
      </c>
      <c r="W518" s="28">
        <v>1161000</v>
      </c>
      <c r="X518" s="28">
        <v>1161000</v>
      </c>
      <c r="Y518" s="28">
        <v>1161000</v>
      </c>
      <c r="Z518" s="28">
        <v>1161000</v>
      </c>
      <c r="AA518" s="28">
        <v>1161000</v>
      </c>
      <c r="AB518" s="28">
        <v>1161000</v>
      </c>
      <c r="AC518" s="28">
        <v>1161000</v>
      </c>
      <c r="AD518" s="28">
        <v>1161000</v>
      </c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</row>
    <row r="519" spans="2:52">
      <c r="B519" s="5" t="s">
        <v>160</v>
      </c>
      <c r="C519" s="5" t="b">
        <f t="shared" si="13"/>
        <v>1</v>
      </c>
      <c r="D519" s="5" t="s">
        <v>160</v>
      </c>
      <c r="E519" s="41">
        <v>1106000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41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1161000</v>
      </c>
      <c r="V519" s="28">
        <v>1161000</v>
      </c>
      <c r="W519" s="28">
        <v>1161000</v>
      </c>
      <c r="X519" s="28">
        <v>1161000</v>
      </c>
      <c r="Y519" s="28">
        <v>1161000</v>
      </c>
      <c r="Z519" s="28">
        <v>1161000</v>
      </c>
      <c r="AA519" s="28">
        <v>1161000</v>
      </c>
      <c r="AB519" s="28">
        <v>1161000</v>
      </c>
      <c r="AC519" s="28">
        <v>1161000</v>
      </c>
      <c r="AD519" s="28">
        <v>1161000</v>
      </c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</row>
    <row r="520" spans="2:52">
      <c r="B520" s="5" t="s">
        <v>160</v>
      </c>
      <c r="C520" s="5" t="b">
        <f t="shared" si="13"/>
        <v>1</v>
      </c>
      <c r="D520" s="5" t="s">
        <v>160</v>
      </c>
      <c r="E520" s="41">
        <v>1106000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41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1161000</v>
      </c>
      <c r="V520" s="28">
        <v>1161000</v>
      </c>
      <c r="W520" s="28">
        <v>1161000</v>
      </c>
      <c r="X520" s="28">
        <v>1161000</v>
      </c>
      <c r="Y520" s="28">
        <v>1161000</v>
      </c>
      <c r="Z520" s="28">
        <v>1161000</v>
      </c>
      <c r="AA520" s="28">
        <v>1161000</v>
      </c>
      <c r="AB520" s="28">
        <v>1161000</v>
      </c>
      <c r="AC520" s="28">
        <v>1161000</v>
      </c>
      <c r="AD520" s="28">
        <v>1161000</v>
      </c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</row>
    <row r="521" spans="2:52">
      <c r="B521" s="5" t="s">
        <v>159</v>
      </c>
      <c r="C521" s="5" t="b">
        <f t="shared" si="13"/>
        <v>1</v>
      </c>
      <c r="D521" s="5" t="s">
        <v>159</v>
      </c>
      <c r="E521" s="41">
        <v>1106000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41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1161000</v>
      </c>
      <c r="V521" s="28">
        <v>1161000</v>
      </c>
      <c r="W521" s="28">
        <v>1161000</v>
      </c>
      <c r="X521" s="28">
        <v>1161000</v>
      </c>
      <c r="Y521" s="28">
        <v>1161000</v>
      </c>
      <c r="Z521" s="28">
        <v>1161000</v>
      </c>
      <c r="AA521" s="28">
        <v>1161000</v>
      </c>
      <c r="AB521" s="28">
        <v>1161000</v>
      </c>
      <c r="AC521" s="28">
        <v>1161000</v>
      </c>
      <c r="AD521" s="28">
        <v>1161000</v>
      </c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</row>
    <row r="522" spans="2:52">
      <c r="B522" s="5" t="s">
        <v>159</v>
      </c>
      <c r="C522" s="5" t="b">
        <f t="shared" si="13"/>
        <v>1</v>
      </c>
      <c r="D522" s="5" t="s">
        <v>159</v>
      </c>
      <c r="E522" s="41">
        <v>1106000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41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1161000</v>
      </c>
      <c r="V522" s="28">
        <v>1161000</v>
      </c>
      <c r="W522" s="28">
        <v>1161000</v>
      </c>
      <c r="X522" s="28">
        <v>1161000</v>
      </c>
      <c r="Y522" s="28">
        <v>1161000</v>
      </c>
      <c r="Z522" s="28">
        <v>1161000</v>
      </c>
      <c r="AA522" s="28">
        <v>1161000</v>
      </c>
      <c r="AB522" s="28">
        <v>1161000</v>
      </c>
      <c r="AC522" s="28">
        <v>1161000</v>
      </c>
      <c r="AD522" s="28">
        <v>1161000</v>
      </c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</row>
    <row r="523" spans="2:52">
      <c r="B523" s="5" t="s">
        <v>148</v>
      </c>
      <c r="C523" s="5" t="b">
        <f t="shared" si="13"/>
        <v>0</v>
      </c>
      <c r="D523" s="5" t="s">
        <v>158</v>
      </c>
      <c r="E523" s="41">
        <v>1106000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41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1161000</v>
      </c>
      <c r="V523" s="28">
        <v>1161000</v>
      </c>
      <c r="W523" s="28">
        <v>1161000</v>
      </c>
      <c r="X523" s="28">
        <v>1161000</v>
      </c>
      <c r="Y523" s="28">
        <v>1161000</v>
      </c>
      <c r="Z523" s="28">
        <v>1161000</v>
      </c>
      <c r="AA523" s="28">
        <v>1161000</v>
      </c>
      <c r="AB523" s="28">
        <v>1161000</v>
      </c>
      <c r="AC523" s="28">
        <v>1161000</v>
      </c>
      <c r="AD523" s="28">
        <v>1161000</v>
      </c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</row>
    <row r="524" spans="2:52">
      <c r="B524" s="5" t="s">
        <v>164</v>
      </c>
      <c r="C524" s="5" t="b">
        <f t="shared" si="13"/>
        <v>0</v>
      </c>
      <c r="D524" s="5" t="s">
        <v>158</v>
      </c>
      <c r="E524" s="41">
        <v>1106000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41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1161000</v>
      </c>
      <c r="V524" s="28">
        <v>1161000</v>
      </c>
      <c r="W524" s="28">
        <v>1161000</v>
      </c>
      <c r="X524" s="28">
        <v>1161000</v>
      </c>
      <c r="Y524" s="28">
        <v>1161000</v>
      </c>
      <c r="Z524" s="28">
        <v>1161000</v>
      </c>
      <c r="AA524" s="28">
        <v>1161000</v>
      </c>
      <c r="AB524" s="28">
        <v>1161000</v>
      </c>
      <c r="AC524" s="28">
        <v>1161000</v>
      </c>
      <c r="AD524" s="28">
        <v>1161000</v>
      </c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</row>
    <row r="525" spans="2:52">
      <c r="B525" s="5" t="s">
        <v>163</v>
      </c>
      <c r="C525" s="5" t="b">
        <f t="shared" si="13"/>
        <v>0</v>
      </c>
      <c r="D525" s="5" t="s">
        <v>161</v>
      </c>
      <c r="E525" s="41">
        <v>1106000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41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1161000</v>
      </c>
      <c r="V525" s="28">
        <v>1161000</v>
      </c>
      <c r="W525" s="28">
        <v>1161000</v>
      </c>
      <c r="X525" s="28">
        <v>1161000</v>
      </c>
      <c r="Y525" s="28">
        <v>1161000</v>
      </c>
      <c r="Z525" s="28">
        <v>1161000</v>
      </c>
      <c r="AA525" s="28">
        <v>1161000</v>
      </c>
      <c r="AB525" s="28">
        <v>1161000</v>
      </c>
      <c r="AC525" s="28">
        <v>1161000</v>
      </c>
      <c r="AD525" s="28">
        <v>1161000</v>
      </c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</row>
    <row r="526" spans="2:52">
      <c r="B526" s="5" t="s">
        <v>162</v>
      </c>
      <c r="C526" s="5" t="b">
        <f t="shared" si="13"/>
        <v>0</v>
      </c>
      <c r="D526" s="5" t="s">
        <v>161</v>
      </c>
      <c r="E526" s="41">
        <v>1106000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41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1161000</v>
      </c>
      <c r="V526" s="28">
        <v>1161000</v>
      </c>
      <c r="W526" s="28">
        <v>1161000</v>
      </c>
      <c r="X526" s="28">
        <v>1161000</v>
      </c>
      <c r="Y526" s="28">
        <v>1161000</v>
      </c>
      <c r="Z526" s="28">
        <v>1161000</v>
      </c>
      <c r="AA526" s="28">
        <v>1161000</v>
      </c>
      <c r="AB526" s="28">
        <v>1161000</v>
      </c>
      <c r="AC526" s="28">
        <v>1161000</v>
      </c>
      <c r="AD526" s="28">
        <v>1161000</v>
      </c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</row>
    <row r="527" spans="2:52">
      <c r="B527" s="5" t="s">
        <v>148</v>
      </c>
      <c r="C527" s="5" t="b">
        <f t="shared" si="13"/>
        <v>0</v>
      </c>
      <c r="D527" s="5" t="s">
        <v>160</v>
      </c>
      <c r="E527" s="41">
        <v>1106000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41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1161000</v>
      </c>
      <c r="V527" s="28">
        <v>1161000</v>
      </c>
      <c r="W527" s="28">
        <v>1161000</v>
      </c>
      <c r="X527" s="28">
        <v>1161000</v>
      </c>
      <c r="Y527" s="28">
        <v>1161000</v>
      </c>
      <c r="Z527" s="28">
        <v>1161000</v>
      </c>
      <c r="AA527" s="28">
        <v>1161000</v>
      </c>
      <c r="AB527" s="28">
        <v>1161000</v>
      </c>
      <c r="AC527" s="28">
        <v>1161000</v>
      </c>
      <c r="AD527" s="28">
        <v>1161000</v>
      </c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</row>
    <row r="528" spans="2:52">
      <c r="B528" s="5" t="s">
        <v>164</v>
      </c>
      <c r="C528" s="5" t="b">
        <f t="shared" si="13"/>
        <v>0</v>
      </c>
      <c r="D528" s="5" t="s">
        <v>160</v>
      </c>
      <c r="E528" s="41">
        <v>1106000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41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1161000</v>
      </c>
      <c r="V528" s="28">
        <v>1161000</v>
      </c>
      <c r="W528" s="28">
        <v>1161000</v>
      </c>
      <c r="X528" s="28">
        <v>1161000</v>
      </c>
      <c r="Y528" s="28">
        <v>1161000</v>
      </c>
      <c r="Z528" s="28">
        <v>1161000</v>
      </c>
      <c r="AA528" s="28">
        <v>1161000</v>
      </c>
      <c r="AB528" s="28">
        <v>1161000</v>
      </c>
      <c r="AC528" s="28">
        <v>1161000</v>
      </c>
      <c r="AD528" s="28">
        <v>1161000</v>
      </c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</row>
    <row r="529" spans="2:52">
      <c r="B529" s="5" t="s">
        <v>163</v>
      </c>
      <c r="C529" s="5" t="b">
        <f t="shared" si="13"/>
        <v>0</v>
      </c>
      <c r="D529" s="5" t="s">
        <v>159</v>
      </c>
      <c r="E529" s="41">
        <v>1106000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41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1161000</v>
      </c>
      <c r="V529" s="28">
        <v>1161000</v>
      </c>
      <c r="W529" s="28">
        <v>1161000</v>
      </c>
      <c r="X529" s="28">
        <v>1161000</v>
      </c>
      <c r="Y529" s="28">
        <v>1161000</v>
      </c>
      <c r="Z529" s="28">
        <v>1161000</v>
      </c>
      <c r="AA529" s="28">
        <v>1161000</v>
      </c>
      <c r="AB529" s="28">
        <v>1161000</v>
      </c>
      <c r="AC529" s="28">
        <v>1161000</v>
      </c>
      <c r="AD529" s="28">
        <v>1161000</v>
      </c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</row>
    <row r="530" spans="2:52">
      <c r="B530" s="5" t="s">
        <v>162</v>
      </c>
      <c r="C530" s="5" t="b">
        <f t="shared" si="13"/>
        <v>0</v>
      </c>
      <c r="D530" s="5" t="s">
        <v>159</v>
      </c>
      <c r="E530" s="41">
        <v>1106000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41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1161000</v>
      </c>
      <c r="V530" s="28">
        <v>1161000</v>
      </c>
      <c r="W530" s="28">
        <v>1161000</v>
      </c>
      <c r="X530" s="28">
        <v>1161000</v>
      </c>
      <c r="Y530" s="28">
        <v>1161000</v>
      </c>
      <c r="Z530" s="28">
        <v>1161000</v>
      </c>
      <c r="AA530" s="28">
        <v>1161000</v>
      </c>
      <c r="AB530" s="28">
        <v>1161000</v>
      </c>
      <c r="AC530" s="28">
        <v>1161000</v>
      </c>
      <c r="AD530" s="28">
        <v>1161000</v>
      </c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</row>
    <row r="531" spans="2:52">
      <c r="B531" s="5" t="s">
        <v>158</v>
      </c>
      <c r="C531" s="5" t="b">
        <f t="shared" si="13"/>
        <v>0</v>
      </c>
      <c r="D531" s="5" t="s">
        <v>148</v>
      </c>
      <c r="E531" s="41">
        <v>2651000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41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2784000</v>
      </c>
      <c r="V531" s="28">
        <v>2784000</v>
      </c>
      <c r="W531" s="28">
        <v>2784000</v>
      </c>
      <c r="X531" s="28">
        <v>2784000</v>
      </c>
      <c r="Y531" s="28">
        <v>2784000</v>
      </c>
      <c r="Z531" s="28">
        <v>2784000</v>
      </c>
      <c r="AA531" s="28">
        <v>2784000</v>
      </c>
      <c r="AB531" s="28">
        <v>2784000</v>
      </c>
      <c r="AC531" s="28">
        <v>2784000</v>
      </c>
      <c r="AD531" s="28">
        <v>2784000</v>
      </c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</row>
    <row r="532" spans="2:52">
      <c r="B532" s="5" t="s">
        <v>158</v>
      </c>
      <c r="C532" s="5" t="b">
        <f t="shared" si="13"/>
        <v>0</v>
      </c>
      <c r="D532" s="5" t="s">
        <v>164</v>
      </c>
      <c r="E532" s="41">
        <v>2651000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41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2784000</v>
      </c>
      <c r="V532" s="28">
        <v>2784000</v>
      </c>
      <c r="W532" s="28">
        <v>2784000</v>
      </c>
      <c r="X532" s="28">
        <v>2784000</v>
      </c>
      <c r="Y532" s="28">
        <v>2784000</v>
      </c>
      <c r="Z532" s="28">
        <v>2784000</v>
      </c>
      <c r="AA532" s="28">
        <v>2784000</v>
      </c>
      <c r="AB532" s="28">
        <v>2784000</v>
      </c>
      <c r="AC532" s="28">
        <v>2784000</v>
      </c>
      <c r="AD532" s="28">
        <v>2784000</v>
      </c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</row>
    <row r="533" spans="2:52">
      <c r="B533" s="5" t="s">
        <v>161</v>
      </c>
      <c r="C533" s="5" t="b">
        <f t="shared" si="13"/>
        <v>0</v>
      </c>
      <c r="D533" s="5" t="s">
        <v>163</v>
      </c>
      <c r="E533" s="41">
        <v>2651000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41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2784000</v>
      </c>
      <c r="V533" s="28">
        <v>2784000</v>
      </c>
      <c r="W533" s="28">
        <v>2784000</v>
      </c>
      <c r="X533" s="28">
        <v>2784000</v>
      </c>
      <c r="Y533" s="28">
        <v>2784000</v>
      </c>
      <c r="Z533" s="28">
        <v>2784000</v>
      </c>
      <c r="AA533" s="28">
        <v>2784000</v>
      </c>
      <c r="AB533" s="28">
        <v>2784000</v>
      </c>
      <c r="AC533" s="28">
        <v>2784000</v>
      </c>
      <c r="AD533" s="28">
        <v>2784000</v>
      </c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</row>
    <row r="534" spans="2:52">
      <c r="B534" s="5" t="s">
        <v>161</v>
      </c>
      <c r="C534" s="5" t="b">
        <f t="shared" si="13"/>
        <v>0</v>
      </c>
      <c r="D534" s="5" t="s">
        <v>162</v>
      </c>
      <c r="E534" s="41">
        <v>2651000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41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2784000</v>
      </c>
      <c r="V534" s="28">
        <v>2784000</v>
      </c>
      <c r="W534" s="28">
        <v>2784000</v>
      </c>
      <c r="X534" s="28">
        <v>2784000</v>
      </c>
      <c r="Y534" s="28">
        <v>2784000</v>
      </c>
      <c r="Z534" s="28">
        <v>2784000</v>
      </c>
      <c r="AA534" s="28">
        <v>2784000</v>
      </c>
      <c r="AB534" s="28">
        <v>2784000</v>
      </c>
      <c r="AC534" s="28">
        <v>2784000</v>
      </c>
      <c r="AD534" s="28">
        <v>2784000</v>
      </c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</row>
    <row r="535" spans="2:52">
      <c r="B535" s="5" t="s">
        <v>160</v>
      </c>
      <c r="C535" s="5" t="b">
        <f t="shared" si="13"/>
        <v>0</v>
      </c>
      <c r="D535" s="5" t="s">
        <v>148</v>
      </c>
      <c r="E535" s="41">
        <v>2651000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41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2784000</v>
      </c>
      <c r="V535" s="28">
        <v>2784000</v>
      </c>
      <c r="W535" s="28">
        <v>2784000</v>
      </c>
      <c r="X535" s="28">
        <v>2784000</v>
      </c>
      <c r="Y535" s="28">
        <v>2784000</v>
      </c>
      <c r="Z535" s="28">
        <v>2784000</v>
      </c>
      <c r="AA535" s="28">
        <v>2784000</v>
      </c>
      <c r="AB535" s="28">
        <v>2784000</v>
      </c>
      <c r="AC535" s="28">
        <v>2784000</v>
      </c>
      <c r="AD535" s="28">
        <v>2784000</v>
      </c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</row>
    <row r="536" spans="2:52">
      <c r="B536" s="5" t="s">
        <v>160</v>
      </c>
      <c r="C536" s="5" t="b">
        <f t="shared" si="13"/>
        <v>0</v>
      </c>
      <c r="D536" s="5" t="s">
        <v>164</v>
      </c>
      <c r="E536" s="41">
        <v>2651000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41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2784000</v>
      </c>
      <c r="V536" s="28">
        <v>2784000</v>
      </c>
      <c r="W536" s="28">
        <v>2784000</v>
      </c>
      <c r="X536" s="28">
        <v>2784000</v>
      </c>
      <c r="Y536" s="28">
        <v>2784000</v>
      </c>
      <c r="Z536" s="28">
        <v>2784000</v>
      </c>
      <c r="AA536" s="28">
        <v>2784000</v>
      </c>
      <c r="AB536" s="28">
        <v>2784000</v>
      </c>
      <c r="AC536" s="28">
        <v>2784000</v>
      </c>
      <c r="AD536" s="28">
        <v>2784000</v>
      </c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</row>
    <row r="537" spans="2:52">
      <c r="B537" s="5" t="s">
        <v>159</v>
      </c>
      <c r="C537" s="5" t="b">
        <f t="shared" si="13"/>
        <v>0</v>
      </c>
      <c r="D537" s="5" t="s">
        <v>163</v>
      </c>
      <c r="E537" s="41">
        <v>2651000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41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2784000</v>
      </c>
      <c r="V537" s="28">
        <v>2784000</v>
      </c>
      <c r="W537" s="28">
        <v>2784000</v>
      </c>
      <c r="X537" s="28">
        <v>2784000</v>
      </c>
      <c r="Y537" s="28">
        <v>2784000</v>
      </c>
      <c r="Z537" s="28">
        <v>2784000</v>
      </c>
      <c r="AA537" s="28">
        <v>2784000</v>
      </c>
      <c r="AB537" s="28">
        <v>2784000</v>
      </c>
      <c r="AC537" s="28">
        <v>2784000</v>
      </c>
      <c r="AD537" s="28">
        <v>2784000</v>
      </c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</row>
    <row r="538" spans="2:52">
      <c r="B538" s="5" t="s">
        <v>159</v>
      </c>
      <c r="C538" s="5" t="b">
        <f t="shared" si="13"/>
        <v>0</v>
      </c>
      <c r="D538" s="5" t="s">
        <v>162</v>
      </c>
      <c r="E538" s="41">
        <v>2651000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41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2784000</v>
      </c>
      <c r="V538" s="28">
        <v>2784000</v>
      </c>
      <c r="W538" s="28">
        <v>2784000</v>
      </c>
      <c r="X538" s="28">
        <v>2784000</v>
      </c>
      <c r="Y538" s="28">
        <v>2784000</v>
      </c>
      <c r="Z538" s="28">
        <v>2784000</v>
      </c>
      <c r="AA538" s="28">
        <v>2784000</v>
      </c>
      <c r="AB538" s="28">
        <v>2784000</v>
      </c>
      <c r="AC538" s="28">
        <v>2784000</v>
      </c>
      <c r="AD538" s="28">
        <v>2784000</v>
      </c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</row>
    <row r="539" spans="2:52">
      <c r="B539" s="5" t="s">
        <v>158</v>
      </c>
      <c r="C539" s="5" t="b">
        <f t="shared" si="13"/>
        <v>0</v>
      </c>
      <c r="D539" s="5" t="s">
        <v>148</v>
      </c>
      <c r="E539" s="41">
        <v>2651000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41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2784000</v>
      </c>
      <c r="V539" s="28">
        <v>2784000</v>
      </c>
      <c r="W539" s="28">
        <v>2784000</v>
      </c>
      <c r="X539" s="28">
        <v>2784000</v>
      </c>
      <c r="Y539" s="28">
        <v>2784000</v>
      </c>
      <c r="Z539" s="28">
        <v>2784000</v>
      </c>
      <c r="AA539" s="28">
        <v>2784000</v>
      </c>
      <c r="AB539" s="28">
        <v>2784000</v>
      </c>
      <c r="AC539" s="28">
        <v>2784000</v>
      </c>
      <c r="AD539" s="28">
        <v>2784000</v>
      </c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</row>
    <row r="540" spans="2:52">
      <c r="B540" s="5" t="s">
        <v>158</v>
      </c>
      <c r="C540" s="5" t="b">
        <f t="shared" si="13"/>
        <v>0</v>
      </c>
      <c r="D540" s="5" t="s">
        <v>164</v>
      </c>
      <c r="E540" s="41">
        <v>2651000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41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2784000</v>
      </c>
      <c r="V540" s="28">
        <v>2784000</v>
      </c>
      <c r="W540" s="28">
        <v>2784000</v>
      </c>
      <c r="X540" s="28">
        <v>2784000</v>
      </c>
      <c r="Y540" s="28">
        <v>2784000</v>
      </c>
      <c r="Z540" s="28">
        <v>2784000</v>
      </c>
      <c r="AA540" s="28">
        <v>2784000</v>
      </c>
      <c r="AB540" s="28">
        <v>2784000</v>
      </c>
      <c r="AC540" s="28">
        <v>2784000</v>
      </c>
      <c r="AD540" s="28">
        <v>2784000</v>
      </c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</row>
    <row r="541" spans="2:52">
      <c r="B541" s="5" t="s">
        <v>161</v>
      </c>
      <c r="C541" s="5" t="b">
        <f t="shared" si="13"/>
        <v>0</v>
      </c>
      <c r="D541" s="5" t="s">
        <v>163</v>
      </c>
      <c r="E541" s="41">
        <v>2651000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41">
        <v>0</v>
      </c>
      <c r="Q541" s="28">
        <v>0</v>
      </c>
      <c r="R541" s="28">
        <v>0</v>
      </c>
      <c r="S541" s="28">
        <v>0</v>
      </c>
      <c r="T541" s="28">
        <v>0</v>
      </c>
      <c r="U541" s="28">
        <v>2784000</v>
      </c>
      <c r="V541" s="28">
        <v>2784000</v>
      </c>
      <c r="W541" s="28">
        <v>2784000</v>
      </c>
      <c r="X541" s="28">
        <v>2784000</v>
      </c>
      <c r="Y541" s="28">
        <v>2784000</v>
      </c>
      <c r="Z541" s="28">
        <v>2784000</v>
      </c>
      <c r="AA541" s="28">
        <v>2784000</v>
      </c>
      <c r="AB541" s="28">
        <v>2784000</v>
      </c>
      <c r="AC541" s="28">
        <v>2784000</v>
      </c>
      <c r="AD541" s="28">
        <v>2784000</v>
      </c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</row>
    <row r="542" spans="2:52">
      <c r="B542" s="5" t="s">
        <v>161</v>
      </c>
      <c r="C542" s="5" t="b">
        <f t="shared" si="13"/>
        <v>0</v>
      </c>
      <c r="D542" s="5" t="s">
        <v>162</v>
      </c>
      <c r="E542" s="41">
        <v>2651000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41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2784000</v>
      </c>
      <c r="V542" s="28">
        <v>2784000</v>
      </c>
      <c r="W542" s="28">
        <v>2784000</v>
      </c>
      <c r="X542" s="28">
        <v>2784000</v>
      </c>
      <c r="Y542" s="28">
        <v>2784000</v>
      </c>
      <c r="Z542" s="28">
        <v>2784000</v>
      </c>
      <c r="AA542" s="28">
        <v>2784000</v>
      </c>
      <c r="AB542" s="28">
        <v>2784000</v>
      </c>
      <c r="AC542" s="28">
        <v>2784000</v>
      </c>
      <c r="AD542" s="28">
        <v>2784000</v>
      </c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</row>
    <row r="543" spans="2:52">
      <c r="B543" s="5" t="s">
        <v>160</v>
      </c>
      <c r="C543" s="5" t="b">
        <f t="shared" si="13"/>
        <v>0</v>
      </c>
      <c r="D543" s="5" t="s">
        <v>148</v>
      </c>
      <c r="E543" s="41">
        <v>2651000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41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2784000</v>
      </c>
      <c r="V543" s="28">
        <v>2784000</v>
      </c>
      <c r="W543" s="28">
        <v>2784000</v>
      </c>
      <c r="X543" s="28">
        <v>2784000</v>
      </c>
      <c r="Y543" s="28">
        <v>2784000</v>
      </c>
      <c r="Z543" s="28">
        <v>2784000</v>
      </c>
      <c r="AA543" s="28">
        <v>2784000</v>
      </c>
      <c r="AB543" s="28">
        <v>2784000</v>
      </c>
      <c r="AC543" s="28">
        <v>2784000</v>
      </c>
      <c r="AD543" s="28">
        <v>2784000</v>
      </c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</row>
    <row r="544" spans="2:52">
      <c r="B544" s="5" t="s">
        <v>160</v>
      </c>
      <c r="C544" s="5" t="b">
        <f t="shared" si="13"/>
        <v>0</v>
      </c>
      <c r="D544" s="5" t="s">
        <v>164</v>
      </c>
      <c r="E544" s="41">
        <v>2651000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41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2784000</v>
      </c>
      <c r="V544" s="28">
        <v>2784000</v>
      </c>
      <c r="W544" s="28">
        <v>2784000</v>
      </c>
      <c r="X544" s="28">
        <v>2784000</v>
      </c>
      <c r="Y544" s="28">
        <v>2784000</v>
      </c>
      <c r="Z544" s="28">
        <v>2784000</v>
      </c>
      <c r="AA544" s="28">
        <v>2784000</v>
      </c>
      <c r="AB544" s="28">
        <v>2784000</v>
      </c>
      <c r="AC544" s="28">
        <v>2784000</v>
      </c>
      <c r="AD544" s="28">
        <v>2784000</v>
      </c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</row>
    <row r="545" spans="2:52">
      <c r="B545" s="5" t="s">
        <v>159</v>
      </c>
      <c r="C545" s="5" t="b">
        <f t="shared" si="13"/>
        <v>0</v>
      </c>
      <c r="D545" s="5" t="s">
        <v>163</v>
      </c>
      <c r="E545" s="41">
        <v>2651000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41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2784000</v>
      </c>
      <c r="V545" s="28">
        <v>2784000</v>
      </c>
      <c r="W545" s="28">
        <v>2784000</v>
      </c>
      <c r="X545" s="28">
        <v>2784000</v>
      </c>
      <c r="Y545" s="28">
        <v>2784000</v>
      </c>
      <c r="Z545" s="28">
        <v>2784000</v>
      </c>
      <c r="AA545" s="28">
        <v>2784000</v>
      </c>
      <c r="AB545" s="28">
        <v>2784000</v>
      </c>
      <c r="AC545" s="28">
        <v>2784000</v>
      </c>
      <c r="AD545" s="28">
        <v>2784000</v>
      </c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</row>
    <row r="546" spans="2:52">
      <c r="B546" s="5" t="s">
        <v>159</v>
      </c>
      <c r="C546" s="5" t="b">
        <f t="shared" si="13"/>
        <v>0</v>
      </c>
      <c r="D546" s="5" t="s">
        <v>162</v>
      </c>
      <c r="E546" s="41">
        <v>2651000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41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2784000</v>
      </c>
      <c r="V546" s="28">
        <v>2784000</v>
      </c>
      <c r="W546" s="28">
        <v>2784000</v>
      </c>
      <c r="X546" s="28">
        <v>2784000</v>
      </c>
      <c r="Y546" s="28">
        <v>2784000</v>
      </c>
      <c r="Z546" s="28">
        <v>2784000</v>
      </c>
      <c r="AA546" s="28">
        <v>2784000</v>
      </c>
      <c r="AB546" s="28">
        <v>2784000</v>
      </c>
      <c r="AC546" s="28">
        <v>2784000</v>
      </c>
      <c r="AD546" s="28">
        <v>2784000</v>
      </c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</row>
    <row r="547" spans="2:52">
      <c r="B547" s="5" t="s">
        <v>148</v>
      </c>
      <c r="C547" s="5" t="b">
        <f t="shared" si="13"/>
        <v>1</v>
      </c>
      <c r="D547" s="5" t="s">
        <v>148</v>
      </c>
      <c r="E547" s="41">
        <v>2651000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41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2784000</v>
      </c>
      <c r="V547" s="28">
        <v>2784000</v>
      </c>
      <c r="W547" s="28">
        <v>2784000</v>
      </c>
      <c r="X547" s="28">
        <v>2784000</v>
      </c>
      <c r="Y547" s="28">
        <v>2784000</v>
      </c>
      <c r="Z547" s="28">
        <v>2784000</v>
      </c>
      <c r="AA547" s="28">
        <v>2784000</v>
      </c>
      <c r="AB547" s="28">
        <v>2784000</v>
      </c>
      <c r="AC547" s="28">
        <v>2784000</v>
      </c>
      <c r="AD547" s="28">
        <v>2784000</v>
      </c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</row>
    <row r="548" spans="2:52">
      <c r="B548" s="5" t="s">
        <v>164</v>
      </c>
      <c r="C548" s="5" t="b">
        <f t="shared" si="13"/>
        <v>1</v>
      </c>
      <c r="D548" s="5" t="s">
        <v>164</v>
      </c>
      <c r="E548" s="41">
        <v>2651000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41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2784000</v>
      </c>
      <c r="V548" s="28">
        <v>2784000</v>
      </c>
      <c r="W548" s="28">
        <v>2784000</v>
      </c>
      <c r="X548" s="28">
        <v>2784000</v>
      </c>
      <c r="Y548" s="28">
        <v>2784000</v>
      </c>
      <c r="Z548" s="28">
        <v>2784000</v>
      </c>
      <c r="AA548" s="28">
        <v>2784000</v>
      </c>
      <c r="AB548" s="28">
        <v>2784000</v>
      </c>
      <c r="AC548" s="28">
        <v>2784000</v>
      </c>
      <c r="AD548" s="28">
        <v>2784000</v>
      </c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</row>
    <row r="549" spans="2:52">
      <c r="B549" s="5" t="s">
        <v>163</v>
      </c>
      <c r="C549" s="5" t="b">
        <f t="shared" ref="C549:C612" si="14">B549=D549</f>
        <v>1</v>
      </c>
      <c r="D549" s="5" t="s">
        <v>163</v>
      </c>
      <c r="E549" s="41">
        <v>2651000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41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2784000</v>
      </c>
      <c r="V549" s="28">
        <v>2784000</v>
      </c>
      <c r="W549" s="28">
        <v>2784000</v>
      </c>
      <c r="X549" s="28">
        <v>2784000</v>
      </c>
      <c r="Y549" s="28">
        <v>2784000</v>
      </c>
      <c r="Z549" s="28">
        <v>2784000</v>
      </c>
      <c r="AA549" s="28">
        <v>2784000</v>
      </c>
      <c r="AB549" s="28">
        <v>2784000</v>
      </c>
      <c r="AC549" s="28">
        <v>2784000</v>
      </c>
      <c r="AD549" s="28">
        <v>2784000</v>
      </c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</row>
    <row r="550" spans="2:52">
      <c r="B550" s="5" t="s">
        <v>162</v>
      </c>
      <c r="C550" s="5" t="b">
        <f t="shared" si="14"/>
        <v>1</v>
      </c>
      <c r="D550" s="5" t="s">
        <v>162</v>
      </c>
      <c r="E550" s="41">
        <v>2651000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41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2784000</v>
      </c>
      <c r="V550" s="28">
        <v>2784000</v>
      </c>
      <c r="W550" s="28">
        <v>2784000</v>
      </c>
      <c r="X550" s="28">
        <v>2784000</v>
      </c>
      <c r="Y550" s="28">
        <v>2784000</v>
      </c>
      <c r="Z550" s="28">
        <v>2784000</v>
      </c>
      <c r="AA550" s="28">
        <v>2784000</v>
      </c>
      <c r="AB550" s="28">
        <v>2784000</v>
      </c>
      <c r="AC550" s="28">
        <v>2784000</v>
      </c>
      <c r="AD550" s="28">
        <v>2784000</v>
      </c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</row>
    <row r="551" spans="2:52">
      <c r="B551" s="5" t="s">
        <v>148</v>
      </c>
      <c r="C551" s="5" t="b">
        <f t="shared" si="14"/>
        <v>1</v>
      </c>
      <c r="D551" s="5" t="s">
        <v>148</v>
      </c>
      <c r="E551" s="41">
        <v>2651000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41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2784000</v>
      </c>
      <c r="V551" s="28">
        <v>2784000</v>
      </c>
      <c r="W551" s="28">
        <v>2784000</v>
      </c>
      <c r="X551" s="28">
        <v>2784000</v>
      </c>
      <c r="Y551" s="28">
        <v>2784000</v>
      </c>
      <c r="Z551" s="28">
        <v>2784000</v>
      </c>
      <c r="AA551" s="28">
        <v>2784000</v>
      </c>
      <c r="AB551" s="28">
        <v>2784000</v>
      </c>
      <c r="AC551" s="28">
        <v>2784000</v>
      </c>
      <c r="AD551" s="28">
        <v>2784000</v>
      </c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</row>
    <row r="552" spans="2:52">
      <c r="B552" s="5" t="s">
        <v>164</v>
      </c>
      <c r="C552" s="5" t="b">
        <f t="shared" si="14"/>
        <v>1</v>
      </c>
      <c r="D552" s="5" t="s">
        <v>164</v>
      </c>
      <c r="E552" s="41">
        <v>2651000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41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2784000</v>
      </c>
      <c r="V552" s="28">
        <v>2784000</v>
      </c>
      <c r="W552" s="28">
        <v>2784000</v>
      </c>
      <c r="X552" s="28">
        <v>2784000</v>
      </c>
      <c r="Y552" s="28">
        <v>2784000</v>
      </c>
      <c r="Z552" s="28">
        <v>2784000</v>
      </c>
      <c r="AA552" s="28">
        <v>2784000</v>
      </c>
      <c r="AB552" s="28">
        <v>2784000</v>
      </c>
      <c r="AC552" s="28">
        <v>2784000</v>
      </c>
      <c r="AD552" s="28">
        <v>2784000</v>
      </c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</row>
    <row r="553" spans="2:52">
      <c r="B553" s="5" t="s">
        <v>163</v>
      </c>
      <c r="C553" s="5" t="b">
        <f t="shared" si="14"/>
        <v>1</v>
      </c>
      <c r="D553" s="5" t="s">
        <v>163</v>
      </c>
      <c r="E553" s="41">
        <v>2651000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41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2784000</v>
      </c>
      <c r="V553" s="28">
        <v>2784000</v>
      </c>
      <c r="W553" s="28">
        <v>2784000</v>
      </c>
      <c r="X553" s="28">
        <v>2784000</v>
      </c>
      <c r="Y553" s="28">
        <v>2784000</v>
      </c>
      <c r="Z553" s="28">
        <v>2784000</v>
      </c>
      <c r="AA553" s="28">
        <v>2784000</v>
      </c>
      <c r="AB553" s="28">
        <v>2784000</v>
      </c>
      <c r="AC553" s="28">
        <v>2784000</v>
      </c>
      <c r="AD553" s="28">
        <v>2784000</v>
      </c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</row>
    <row r="554" spans="2:52">
      <c r="B554" s="5" t="s">
        <v>162</v>
      </c>
      <c r="C554" s="5" t="b">
        <f t="shared" si="14"/>
        <v>1</v>
      </c>
      <c r="D554" s="5" t="s">
        <v>162</v>
      </c>
      <c r="E554" s="41">
        <v>2651000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41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2784000</v>
      </c>
      <c r="V554" s="28">
        <v>2784000</v>
      </c>
      <c r="W554" s="28">
        <v>2784000</v>
      </c>
      <c r="X554" s="28">
        <v>2784000</v>
      </c>
      <c r="Y554" s="28">
        <v>2784000</v>
      </c>
      <c r="Z554" s="28">
        <v>2784000</v>
      </c>
      <c r="AA554" s="28">
        <v>2784000</v>
      </c>
      <c r="AB554" s="28">
        <v>2784000</v>
      </c>
      <c r="AC554" s="28">
        <v>2784000</v>
      </c>
      <c r="AD554" s="28">
        <v>2784000</v>
      </c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</row>
    <row r="555" spans="2:52">
      <c r="B555" s="5" t="s">
        <v>148</v>
      </c>
      <c r="C555" s="5" t="b">
        <f t="shared" si="14"/>
        <v>1</v>
      </c>
      <c r="D555" s="5" t="s">
        <v>148</v>
      </c>
      <c r="E555" s="41">
        <v>2651000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41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2784000</v>
      </c>
      <c r="V555" s="28">
        <v>2784000</v>
      </c>
      <c r="W555" s="28">
        <v>2784000</v>
      </c>
      <c r="X555" s="28">
        <v>2784000</v>
      </c>
      <c r="Y555" s="28">
        <v>2784000</v>
      </c>
      <c r="Z555" s="28">
        <v>2784000</v>
      </c>
      <c r="AA555" s="28">
        <v>2784000</v>
      </c>
      <c r="AB555" s="28">
        <v>2784000</v>
      </c>
      <c r="AC555" s="28">
        <v>2784000</v>
      </c>
      <c r="AD555" s="28">
        <v>2784000</v>
      </c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</row>
    <row r="556" spans="2:52">
      <c r="B556" s="5" t="s">
        <v>164</v>
      </c>
      <c r="C556" s="5" t="b">
        <f t="shared" si="14"/>
        <v>1</v>
      </c>
      <c r="D556" s="5" t="s">
        <v>164</v>
      </c>
      <c r="E556" s="41">
        <v>2651000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41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2784000</v>
      </c>
      <c r="V556" s="28">
        <v>2784000</v>
      </c>
      <c r="W556" s="28">
        <v>2784000</v>
      </c>
      <c r="X556" s="28">
        <v>2784000</v>
      </c>
      <c r="Y556" s="28">
        <v>2784000</v>
      </c>
      <c r="Z556" s="28">
        <v>2784000</v>
      </c>
      <c r="AA556" s="28">
        <v>2784000</v>
      </c>
      <c r="AB556" s="28">
        <v>2784000</v>
      </c>
      <c r="AC556" s="28">
        <v>2784000</v>
      </c>
      <c r="AD556" s="28">
        <v>2784000</v>
      </c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</row>
    <row r="557" spans="2:52">
      <c r="B557" s="5" t="s">
        <v>163</v>
      </c>
      <c r="C557" s="5" t="b">
        <f t="shared" si="14"/>
        <v>1</v>
      </c>
      <c r="D557" s="5" t="s">
        <v>163</v>
      </c>
      <c r="E557" s="41">
        <v>2651000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41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2784000</v>
      </c>
      <c r="V557" s="28">
        <v>2784000</v>
      </c>
      <c r="W557" s="28">
        <v>2784000</v>
      </c>
      <c r="X557" s="28">
        <v>2784000</v>
      </c>
      <c r="Y557" s="28">
        <v>2784000</v>
      </c>
      <c r="Z557" s="28">
        <v>2784000</v>
      </c>
      <c r="AA557" s="28">
        <v>2784000</v>
      </c>
      <c r="AB557" s="28">
        <v>2784000</v>
      </c>
      <c r="AC557" s="28">
        <v>2784000</v>
      </c>
      <c r="AD557" s="28">
        <v>2784000</v>
      </c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</row>
    <row r="558" spans="2:52">
      <c r="B558" s="5" t="s">
        <v>162</v>
      </c>
      <c r="C558" s="5" t="b">
        <f t="shared" si="14"/>
        <v>1</v>
      </c>
      <c r="D558" s="5" t="s">
        <v>162</v>
      </c>
      <c r="E558" s="41">
        <v>2651000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41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2784000</v>
      </c>
      <c r="V558" s="28">
        <v>2784000</v>
      </c>
      <c r="W558" s="28">
        <v>2784000</v>
      </c>
      <c r="X558" s="28">
        <v>2784000</v>
      </c>
      <c r="Y558" s="28">
        <v>2784000</v>
      </c>
      <c r="Z558" s="28">
        <v>2784000</v>
      </c>
      <c r="AA558" s="28">
        <v>2784000</v>
      </c>
      <c r="AB558" s="28">
        <v>2784000</v>
      </c>
      <c r="AC558" s="28">
        <v>2784000</v>
      </c>
      <c r="AD558" s="28">
        <v>2784000</v>
      </c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</row>
    <row r="559" spans="2:52">
      <c r="B559" s="5" t="s">
        <v>148</v>
      </c>
      <c r="C559" s="5" t="b">
        <f t="shared" si="14"/>
        <v>1</v>
      </c>
      <c r="D559" s="5" t="s">
        <v>148</v>
      </c>
      <c r="E559" s="41">
        <v>2651000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41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2784000</v>
      </c>
      <c r="V559" s="28">
        <v>2784000</v>
      </c>
      <c r="W559" s="28">
        <v>2784000</v>
      </c>
      <c r="X559" s="28">
        <v>2784000</v>
      </c>
      <c r="Y559" s="28">
        <v>2784000</v>
      </c>
      <c r="Z559" s="28">
        <v>2784000</v>
      </c>
      <c r="AA559" s="28">
        <v>2784000</v>
      </c>
      <c r="AB559" s="28">
        <v>2784000</v>
      </c>
      <c r="AC559" s="28">
        <v>2784000</v>
      </c>
      <c r="AD559" s="28">
        <v>2784000</v>
      </c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</row>
    <row r="560" spans="2:52">
      <c r="B560" s="5" t="s">
        <v>164</v>
      </c>
      <c r="C560" s="5" t="b">
        <f t="shared" si="14"/>
        <v>1</v>
      </c>
      <c r="D560" s="5" t="s">
        <v>164</v>
      </c>
      <c r="E560" s="41">
        <v>2651000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41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2784000</v>
      </c>
      <c r="V560" s="28">
        <v>2784000</v>
      </c>
      <c r="W560" s="28">
        <v>2784000</v>
      </c>
      <c r="X560" s="28">
        <v>2784000</v>
      </c>
      <c r="Y560" s="28">
        <v>2784000</v>
      </c>
      <c r="Z560" s="28">
        <v>2784000</v>
      </c>
      <c r="AA560" s="28">
        <v>2784000</v>
      </c>
      <c r="AB560" s="28">
        <v>2784000</v>
      </c>
      <c r="AC560" s="28">
        <v>2784000</v>
      </c>
      <c r="AD560" s="28">
        <v>2784000</v>
      </c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</row>
    <row r="561" spans="2:52">
      <c r="B561" s="5" t="s">
        <v>163</v>
      </c>
      <c r="C561" s="5" t="b">
        <f t="shared" si="14"/>
        <v>1</v>
      </c>
      <c r="D561" s="5" t="s">
        <v>163</v>
      </c>
      <c r="E561" s="41">
        <v>2651000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41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2784000</v>
      </c>
      <c r="V561" s="28">
        <v>2784000</v>
      </c>
      <c r="W561" s="28">
        <v>2784000</v>
      </c>
      <c r="X561" s="28">
        <v>2784000</v>
      </c>
      <c r="Y561" s="28">
        <v>2784000</v>
      </c>
      <c r="Z561" s="28">
        <v>2784000</v>
      </c>
      <c r="AA561" s="28">
        <v>2784000</v>
      </c>
      <c r="AB561" s="28">
        <v>2784000</v>
      </c>
      <c r="AC561" s="28">
        <v>2784000</v>
      </c>
      <c r="AD561" s="28">
        <v>2784000</v>
      </c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</row>
    <row r="562" spans="2:52">
      <c r="B562" s="5" t="s">
        <v>162</v>
      </c>
      <c r="C562" s="5" t="b">
        <f t="shared" si="14"/>
        <v>1</v>
      </c>
      <c r="D562" s="5" t="s">
        <v>162</v>
      </c>
      <c r="E562" s="41">
        <v>2651000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41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2784000</v>
      </c>
      <c r="V562" s="28">
        <v>2784000</v>
      </c>
      <c r="W562" s="28">
        <v>2784000</v>
      </c>
      <c r="X562" s="28">
        <v>2784000</v>
      </c>
      <c r="Y562" s="28">
        <v>2784000</v>
      </c>
      <c r="Z562" s="28">
        <v>2784000</v>
      </c>
      <c r="AA562" s="28">
        <v>2784000</v>
      </c>
      <c r="AB562" s="28">
        <v>2784000</v>
      </c>
      <c r="AC562" s="28">
        <v>2784000</v>
      </c>
      <c r="AD562" s="28">
        <v>2784000</v>
      </c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</row>
    <row r="563" spans="2:52">
      <c r="B563" s="5" t="s">
        <v>158</v>
      </c>
      <c r="C563" s="5" t="b">
        <f t="shared" si="14"/>
        <v>1</v>
      </c>
      <c r="D563" s="5" t="s">
        <v>158</v>
      </c>
      <c r="E563" s="41">
        <v>1106000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41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1161000</v>
      </c>
      <c r="V563" s="28">
        <v>1161000</v>
      </c>
      <c r="W563" s="28">
        <v>1161000</v>
      </c>
      <c r="X563" s="28">
        <v>1161000</v>
      </c>
      <c r="Y563" s="28">
        <v>1161000</v>
      </c>
      <c r="Z563" s="28">
        <v>1161000</v>
      </c>
      <c r="AA563" s="28">
        <v>1161000</v>
      </c>
      <c r="AB563" s="28">
        <v>1161000</v>
      </c>
      <c r="AC563" s="28">
        <v>1161000</v>
      </c>
      <c r="AD563" s="28">
        <v>1161000</v>
      </c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</row>
    <row r="564" spans="2:52">
      <c r="B564" s="5" t="s">
        <v>158</v>
      </c>
      <c r="C564" s="5" t="b">
        <f t="shared" si="14"/>
        <v>1</v>
      </c>
      <c r="D564" s="5" t="s">
        <v>158</v>
      </c>
      <c r="E564" s="41">
        <v>1106000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41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1161000</v>
      </c>
      <c r="V564" s="28">
        <v>1161000</v>
      </c>
      <c r="W564" s="28">
        <v>1161000</v>
      </c>
      <c r="X564" s="28">
        <v>1161000</v>
      </c>
      <c r="Y564" s="28">
        <v>1161000</v>
      </c>
      <c r="Z564" s="28">
        <v>1161000</v>
      </c>
      <c r="AA564" s="28">
        <v>1161000</v>
      </c>
      <c r="AB564" s="28">
        <v>1161000</v>
      </c>
      <c r="AC564" s="28">
        <v>1161000</v>
      </c>
      <c r="AD564" s="28">
        <v>1161000</v>
      </c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</row>
    <row r="565" spans="2:52">
      <c r="B565" s="5" t="s">
        <v>161</v>
      </c>
      <c r="C565" s="5" t="b">
        <f t="shared" si="14"/>
        <v>1</v>
      </c>
      <c r="D565" s="5" t="s">
        <v>161</v>
      </c>
      <c r="E565" s="41">
        <v>1106000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41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1161000</v>
      </c>
      <c r="V565" s="28">
        <v>1161000</v>
      </c>
      <c r="W565" s="28">
        <v>1161000</v>
      </c>
      <c r="X565" s="28">
        <v>1161000</v>
      </c>
      <c r="Y565" s="28">
        <v>1161000</v>
      </c>
      <c r="Z565" s="28">
        <v>1161000</v>
      </c>
      <c r="AA565" s="28">
        <v>1161000</v>
      </c>
      <c r="AB565" s="28">
        <v>1161000</v>
      </c>
      <c r="AC565" s="28">
        <v>1161000</v>
      </c>
      <c r="AD565" s="28">
        <v>1161000</v>
      </c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</row>
    <row r="566" spans="2:52">
      <c r="B566" s="5" t="s">
        <v>161</v>
      </c>
      <c r="C566" s="5" t="b">
        <f t="shared" si="14"/>
        <v>1</v>
      </c>
      <c r="D566" s="5" t="s">
        <v>161</v>
      </c>
      <c r="E566" s="41">
        <v>1106000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41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1161000</v>
      </c>
      <c r="V566" s="28">
        <v>1161000</v>
      </c>
      <c r="W566" s="28">
        <v>1161000</v>
      </c>
      <c r="X566" s="28">
        <v>1161000</v>
      </c>
      <c r="Y566" s="28">
        <v>1161000</v>
      </c>
      <c r="Z566" s="28">
        <v>1161000</v>
      </c>
      <c r="AA566" s="28">
        <v>1161000</v>
      </c>
      <c r="AB566" s="28">
        <v>1161000</v>
      </c>
      <c r="AC566" s="28">
        <v>1161000</v>
      </c>
      <c r="AD566" s="28">
        <v>1161000</v>
      </c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</row>
    <row r="567" spans="2:52">
      <c r="B567" s="5" t="s">
        <v>160</v>
      </c>
      <c r="C567" s="5" t="b">
        <f t="shared" si="14"/>
        <v>1</v>
      </c>
      <c r="D567" s="5" t="s">
        <v>160</v>
      </c>
      <c r="E567" s="41">
        <v>1106000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41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1161000</v>
      </c>
      <c r="V567" s="28">
        <v>1161000</v>
      </c>
      <c r="W567" s="28">
        <v>1161000</v>
      </c>
      <c r="X567" s="28">
        <v>1161000</v>
      </c>
      <c r="Y567" s="28">
        <v>1161000</v>
      </c>
      <c r="Z567" s="28">
        <v>1161000</v>
      </c>
      <c r="AA567" s="28">
        <v>1161000</v>
      </c>
      <c r="AB567" s="28">
        <v>1161000</v>
      </c>
      <c r="AC567" s="28">
        <v>1161000</v>
      </c>
      <c r="AD567" s="28">
        <v>1161000</v>
      </c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</row>
    <row r="568" spans="2:52">
      <c r="B568" s="5" t="s">
        <v>160</v>
      </c>
      <c r="C568" s="5" t="b">
        <f t="shared" si="14"/>
        <v>1</v>
      </c>
      <c r="D568" s="5" t="s">
        <v>160</v>
      </c>
      <c r="E568" s="41">
        <v>1106000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41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1161000</v>
      </c>
      <c r="V568" s="28">
        <v>1161000</v>
      </c>
      <c r="W568" s="28">
        <v>1161000</v>
      </c>
      <c r="X568" s="28">
        <v>1161000</v>
      </c>
      <c r="Y568" s="28">
        <v>1161000</v>
      </c>
      <c r="Z568" s="28">
        <v>1161000</v>
      </c>
      <c r="AA568" s="28">
        <v>1161000</v>
      </c>
      <c r="AB568" s="28">
        <v>1161000</v>
      </c>
      <c r="AC568" s="28">
        <v>1161000</v>
      </c>
      <c r="AD568" s="28">
        <v>1161000</v>
      </c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</row>
    <row r="569" spans="2:52">
      <c r="B569" s="5" t="s">
        <v>159</v>
      </c>
      <c r="C569" s="5" t="b">
        <f t="shared" si="14"/>
        <v>1</v>
      </c>
      <c r="D569" s="5" t="s">
        <v>159</v>
      </c>
      <c r="E569" s="41">
        <v>1106000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41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1161000</v>
      </c>
      <c r="V569" s="28">
        <v>1161000</v>
      </c>
      <c r="W569" s="28">
        <v>1161000</v>
      </c>
      <c r="X569" s="28">
        <v>1161000</v>
      </c>
      <c r="Y569" s="28">
        <v>1161000</v>
      </c>
      <c r="Z569" s="28">
        <v>1161000</v>
      </c>
      <c r="AA569" s="28">
        <v>1161000</v>
      </c>
      <c r="AB569" s="28">
        <v>1161000</v>
      </c>
      <c r="AC569" s="28">
        <v>1161000</v>
      </c>
      <c r="AD569" s="28">
        <v>1161000</v>
      </c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</row>
    <row r="570" spans="2:52">
      <c r="B570" s="5" t="s">
        <v>159</v>
      </c>
      <c r="C570" s="5" t="b">
        <f t="shared" si="14"/>
        <v>1</v>
      </c>
      <c r="D570" s="5" t="s">
        <v>159</v>
      </c>
      <c r="E570" s="41">
        <v>1106000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41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1161000</v>
      </c>
      <c r="V570" s="28">
        <v>1161000</v>
      </c>
      <c r="W570" s="28">
        <v>1161000</v>
      </c>
      <c r="X570" s="28">
        <v>1161000</v>
      </c>
      <c r="Y570" s="28">
        <v>1161000</v>
      </c>
      <c r="Z570" s="28">
        <v>1161000</v>
      </c>
      <c r="AA570" s="28">
        <v>1161000</v>
      </c>
      <c r="AB570" s="28">
        <v>1161000</v>
      </c>
      <c r="AC570" s="28">
        <v>1161000</v>
      </c>
      <c r="AD570" s="28">
        <v>1161000</v>
      </c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</row>
    <row r="571" spans="2:52">
      <c r="B571" s="5" t="s">
        <v>158</v>
      </c>
      <c r="C571" s="5" t="b">
        <f t="shared" si="14"/>
        <v>1</v>
      </c>
      <c r="D571" s="5" t="s">
        <v>158</v>
      </c>
      <c r="E571" s="41">
        <v>1106000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41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1161000</v>
      </c>
      <c r="V571" s="28">
        <v>1161000</v>
      </c>
      <c r="W571" s="28">
        <v>1161000</v>
      </c>
      <c r="X571" s="28">
        <v>1161000</v>
      </c>
      <c r="Y571" s="28">
        <v>1161000</v>
      </c>
      <c r="Z571" s="28">
        <v>1161000</v>
      </c>
      <c r="AA571" s="28">
        <v>1161000</v>
      </c>
      <c r="AB571" s="28">
        <v>1161000</v>
      </c>
      <c r="AC571" s="28">
        <v>1161000</v>
      </c>
      <c r="AD571" s="28">
        <v>1161000</v>
      </c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</row>
    <row r="572" spans="2:52">
      <c r="B572" s="5" t="s">
        <v>158</v>
      </c>
      <c r="C572" s="5" t="b">
        <f t="shared" si="14"/>
        <v>1</v>
      </c>
      <c r="D572" s="5" t="s">
        <v>158</v>
      </c>
      <c r="E572" s="41">
        <v>1106000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41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1161000</v>
      </c>
      <c r="V572" s="28">
        <v>1161000</v>
      </c>
      <c r="W572" s="28">
        <v>1161000</v>
      </c>
      <c r="X572" s="28">
        <v>1161000</v>
      </c>
      <c r="Y572" s="28">
        <v>1161000</v>
      </c>
      <c r="Z572" s="28">
        <v>1161000</v>
      </c>
      <c r="AA572" s="28">
        <v>1161000</v>
      </c>
      <c r="AB572" s="28">
        <v>1161000</v>
      </c>
      <c r="AC572" s="28">
        <v>1161000</v>
      </c>
      <c r="AD572" s="28">
        <v>1161000</v>
      </c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</row>
    <row r="573" spans="2:52">
      <c r="B573" s="5" t="s">
        <v>161</v>
      </c>
      <c r="C573" s="5" t="b">
        <f t="shared" si="14"/>
        <v>1</v>
      </c>
      <c r="D573" s="5" t="s">
        <v>161</v>
      </c>
      <c r="E573" s="41">
        <v>1106000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41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1161000</v>
      </c>
      <c r="V573" s="28">
        <v>1161000</v>
      </c>
      <c r="W573" s="28">
        <v>1161000</v>
      </c>
      <c r="X573" s="28">
        <v>1161000</v>
      </c>
      <c r="Y573" s="28">
        <v>1161000</v>
      </c>
      <c r="Z573" s="28">
        <v>1161000</v>
      </c>
      <c r="AA573" s="28">
        <v>1161000</v>
      </c>
      <c r="AB573" s="28">
        <v>1161000</v>
      </c>
      <c r="AC573" s="28">
        <v>1161000</v>
      </c>
      <c r="AD573" s="28">
        <v>1161000</v>
      </c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</row>
    <row r="574" spans="2:52">
      <c r="B574" s="5" t="s">
        <v>161</v>
      </c>
      <c r="C574" s="5" t="b">
        <f t="shared" si="14"/>
        <v>1</v>
      </c>
      <c r="D574" s="5" t="s">
        <v>161</v>
      </c>
      <c r="E574" s="41">
        <v>1106000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41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1161000</v>
      </c>
      <c r="V574" s="28">
        <v>1161000</v>
      </c>
      <c r="W574" s="28">
        <v>1161000</v>
      </c>
      <c r="X574" s="28">
        <v>1161000</v>
      </c>
      <c r="Y574" s="28">
        <v>1161000</v>
      </c>
      <c r="Z574" s="28">
        <v>1161000</v>
      </c>
      <c r="AA574" s="28">
        <v>1161000</v>
      </c>
      <c r="AB574" s="28">
        <v>1161000</v>
      </c>
      <c r="AC574" s="28">
        <v>1161000</v>
      </c>
      <c r="AD574" s="28">
        <v>1161000</v>
      </c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</row>
    <row r="575" spans="2:52">
      <c r="B575" s="5" t="s">
        <v>160</v>
      </c>
      <c r="C575" s="5" t="b">
        <f t="shared" si="14"/>
        <v>1</v>
      </c>
      <c r="D575" s="5" t="s">
        <v>160</v>
      </c>
      <c r="E575" s="41">
        <v>1106000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41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1161000</v>
      </c>
      <c r="V575" s="28">
        <v>1161000</v>
      </c>
      <c r="W575" s="28">
        <v>1161000</v>
      </c>
      <c r="X575" s="28">
        <v>1161000</v>
      </c>
      <c r="Y575" s="28">
        <v>1161000</v>
      </c>
      <c r="Z575" s="28">
        <v>1161000</v>
      </c>
      <c r="AA575" s="28">
        <v>1161000</v>
      </c>
      <c r="AB575" s="28">
        <v>1161000</v>
      </c>
      <c r="AC575" s="28">
        <v>1161000</v>
      </c>
      <c r="AD575" s="28">
        <v>1161000</v>
      </c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</row>
    <row r="576" spans="2:52">
      <c r="B576" s="5" t="s">
        <v>160</v>
      </c>
      <c r="C576" s="5" t="b">
        <f t="shared" si="14"/>
        <v>1</v>
      </c>
      <c r="D576" s="5" t="s">
        <v>160</v>
      </c>
      <c r="E576" s="41">
        <v>1106000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41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1161000</v>
      </c>
      <c r="V576" s="28">
        <v>1161000</v>
      </c>
      <c r="W576" s="28">
        <v>1161000</v>
      </c>
      <c r="X576" s="28">
        <v>1161000</v>
      </c>
      <c r="Y576" s="28">
        <v>1161000</v>
      </c>
      <c r="Z576" s="28">
        <v>1161000</v>
      </c>
      <c r="AA576" s="28">
        <v>1161000</v>
      </c>
      <c r="AB576" s="28">
        <v>1161000</v>
      </c>
      <c r="AC576" s="28">
        <v>1161000</v>
      </c>
      <c r="AD576" s="28">
        <v>1161000</v>
      </c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</row>
    <row r="577" spans="2:52">
      <c r="B577" s="5" t="s">
        <v>159</v>
      </c>
      <c r="C577" s="5" t="b">
        <f t="shared" si="14"/>
        <v>1</v>
      </c>
      <c r="D577" s="5" t="s">
        <v>159</v>
      </c>
      <c r="E577" s="41">
        <v>1106000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41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1161000</v>
      </c>
      <c r="V577" s="28">
        <v>1161000</v>
      </c>
      <c r="W577" s="28">
        <v>1161000</v>
      </c>
      <c r="X577" s="28">
        <v>1161000</v>
      </c>
      <c r="Y577" s="28">
        <v>1161000</v>
      </c>
      <c r="Z577" s="28">
        <v>1161000</v>
      </c>
      <c r="AA577" s="28">
        <v>1161000</v>
      </c>
      <c r="AB577" s="28">
        <v>1161000</v>
      </c>
      <c r="AC577" s="28">
        <v>1161000</v>
      </c>
      <c r="AD577" s="28">
        <v>1161000</v>
      </c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</row>
    <row r="578" spans="2:52">
      <c r="B578" s="5" t="s">
        <v>159</v>
      </c>
      <c r="C578" s="5" t="b">
        <f t="shared" si="14"/>
        <v>1</v>
      </c>
      <c r="D578" s="5" t="s">
        <v>159</v>
      </c>
      <c r="E578" s="41">
        <v>1106000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41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1161000</v>
      </c>
      <c r="V578" s="28">
        <v>1161000</v>
      </c>
      <c r="W578" s="28">
        <v>1161000</v>
      </c>
      <c r="X578" s="28">
        <v>1161000</v>
      </c>
      <c r="Y578" s="28">
        <v>1161000</v>
      </c>
      <c r="Z578" s="28">
        <v>1161000</v>
      </c>
      <c r="AA578" s="28">
        <v>1161000</v>
      </c>
      <c r="AB578" s="28">
        <v>1161000</v>
      </c>
      <c r="AC578" s="28">
        <v>1161000</v>
      </c>
      <c r="AD578" s="28">
        <v>1161000</v>
      </c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</row>
    <row r="579" spans="2:52">
      <c r="B579" s="5" t="s">
        <v>158</v>
      </c>
      <c r="C579" s="5" t="b">
        <f t="shared" si="14"/>
        <v>1</v>
      </c>
      <c r="D579" s="5" t="s">
        <v>158</v>
      </c>
      <c r="E579" s="41">
        <v>1106000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41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1161000</v>
      </c>
      <c r="V579" s="28">
        <v>1161000</v>
      </c>
      <c r="W579" s="28">
        <v>1161000</v>
      </c>
      <c r="X579" s="28">
        <v>1161000</v>
      </c>
      <c r="Y579" s="28">
        <v>1161000</v>
      </c>
      <c r="Z579" s="28">
        <v>1161000</v>
      </c>
      <c r="AA579" s="28">
        <v>1161000</v>
      </c>
      <c r="AB579" s="28">
        <v>1161000</v>
      </c>
      <c r="AC579" s="28">
        <v>1161000</v>
      </c>
      <c r="AD579" s="28">
        <v>1161000</v>
      </c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</row>
    <row r="580" spans="2:52">
      <c r="B580" s="5" t="s">
        <v>158</v>
      </c>
      <c r="C580" s="5" t="b">
        <f t="shared" si="14"/>
        <v>1</v>
      </c>
      <c r="D580" s="5" t="s">
        <v>158</v>
      </c>
      <c r="E580" s="41">
        <v>1106000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41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1161000</v>
      </c>
      <c r="V580" s="28">
        <v>1161000</v>
      </c>
      <c r="W580" s="28">
        <v>1161000</v>
      </c>
      <c r="X580" s="28">
        <v>1161000</v>
      </c>
      <c r="Y580" s="28">
        <v>1161000</v>
      </c>
      <c r="Z580" s="28">
        <v>1161000</v>
      </c>
      <c r="AA580" s="28">
        <v>1161000</v>
      </c>
      <c r="AB580" s="28">
        <v>1161000</v>
      </c>
      <c r="AC580" s="28">
        <v>1161000</v>
      </c>
      <c r="AD580" s="28">
        <v>1161000</v>
      </c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</row>
    <row r="581" spans="2:52">
      <c r="B581" s="5" t="s">
        <v>161</v>
      </c>
      <c r="C581" s="5" t="b">
        <f t="shared" si="14"/>
        <v>1</v>
      </c>
      <c r="D581" s="5" t="s">
        <v>161</v>
      </c>
      <c r="E581" s="41">
        <v>1106000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41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1161000</v>
      </c>
      <c r="V581" s="28">
        <v>1161000</v>
      </c>
      <c r="W581" s="28">
        <v>1161000</v>
      </c>
      <c r="X581" s="28">
        <v>1161000</v>
      </c>
      <c r="Y581" s="28">
        <v>1161000</v>
      </c>
      <c r="Z581" s="28">
        <v>1161000</v>
      </c>
      <c r="AA581" s="28">
        <v>1161000</v>
      </c>
      <c r="AB581" s="28">
        <v>1161000</v>
      </c>
      <c r="AC581" s="28">
        <v>1161000</v>
      </c>
      <c r="AD581" s="28">
        <v>1161000</v>
      </c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</row>
    <row r="582" spans="2:52">
      <c r="B582" s="5" t="s">
        <v>161</v>
      </c>
      <c r="C582" s="5" t="b">
        <f t="shared" si="14"/>
        <v>1</v>
      </c>
      <c r="D582" s="5" t="s">
        <v>161</v>
      </c>
      <c r="E582" s="41">
        <v>1106000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41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1161000</v>
      </c>
      <c r="V582" s="28">
        <v>1161000</v>
      </c>
      <c r="W582" s="28">
        <v>1161000</v>
      </c>
      <c r="X582" s="28">
        <v>1161000</v>
      </c>
      <c r="Y582" s="28">
        <v>1161000</v>
      </c>
      <c r="Z582" s="28">
        <v>1161000</v>
      </c>
      <c r="AA582" s="28">
        <v>1161000</v>
      </c>
      <c r="AB582" s="28">
        <v>1161000</v>
      </c>
      <c r="AC582" s="28">
        <v>1161000</v>
      </c>
      <c r="AD582" s="28">
        <v>1161000</v>
      </c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</row>
    <row r="583" spans="2:52">
      <c r="B583" s="5" t="s">
        <v>160</v>
      </c>
      <c r="C583" s="5" t="b">
        <f t="shared" si="14"/>
        <v>1</v>
      </c>
      <c r="D583" s="5" t="s">
        <v>160</v>
      </c>
      <c r="E583" s="41">
        <v>1106000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41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1161000</v>
      </c>
      <c r="V583" s="28">
        <v>1161000</v>
      </c>
      <c r="W583" s="28">
        <v>1161000</v>
      </c>
      <c r="X583" s="28">
        <v>1161000</v>
      </c>
      <c r="Y583" s="28">
        <v>1161000</v>
      </c>
      <c r="Z583" s="28">
        <v>1161000</v>
      </c>
      <c r="AA583" s="28">
        <v>1161000</v>
      </c>
      <c r="AB583" s="28">
        <v>1161000</v>
      </c>
      <c r="AC583" s="28">
        <v>1161000</v>
      </c>
      <c r="AD583" s="28">
        <v>1161000</v>
      </c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</row>
    <row r="584" spans="2:52">
      <c r="B584" s="5" t="s">
        <v>160</v>
      </c>
      <c r="C584" s="5" t="b">
        <f t="shared" si="14"/>
        <v>1</v>
      </c>
      <c r="D584" s="5" t="s">
        <v>160</v>
      </c>
      <c r="E584" s="41">
        <v>1106000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41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1161000</v>
      </c>
      <c r="V584" s="28">
        <v>1161000</v>
      </c>
      <c r="W584" s="28">
        <v>1161000</v>
      </c>
      <c r="X584" s="28">
        <v>1161000</v>
      </c>
      <c r="Y584" s="28">
        <v>1161000</v>
      </c>
      <c r="Z584" s="28">
        <v>1161000</v>
      </c>
      <c r="AA584" s="28">
        <v>1161000</v>
      </c>
      <c r="AB584" s="28">
        <v>1161000</v>
      </c>
      <c r="AC584" s="28">
        <v>1161000</v>
      </c>
      <c r="AD584" s="28">
        <v>1161000</v>
      </c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</row>
    <row r="585" spans="2:52">
      <c r="B585" s="5" t="s">
        <v>159</v>
      </c>
      <c r="C585" s="5" t="b">
        <f t="shared" si="14"/>
        <v>1</v>
      </c>
      <c r="D585" s="5" t="s">
        <v>159</v>
      </c>
      <c r="E585" s="41">
        <v>1106000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41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1161000</v>
      </c>
      <c r="V585" s="28">
        <v>1161000</v>
      </c>
      <c r="W585" s="28">
        <v>1161000</v>
      </c>
      <c r="X585" s="28">
        <v>1161000</v>
      </c>
      <c r="Y585" s="28">
        <v>1161000</v>
      </c>
      <c r="Z585" s="28">
        <v>1161000</v>
      </c>
      <c r="AA585" s="28">
        <v>1161000</v>
      </c>
      <c r="AB585" s="28">
        <v>1161000</v>
      </c>
      <c r="AC585" s="28">
        <v>1161000</v>
      </c>
      <c r="AD585" s="28">
        <v>1161000</v>
      </c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</row>
    <row r="586" spans="2:52">
      <c r="B586" s="5" t="s">
        <v>159</v>
      </c>
      <c r="C586" s="5" t="b">
        <f t="shared" si="14"/>
        <v>1</v>
      </c>
      <c r="D586" s="5" t="s">
        <v>159</v>
      </c>
      <c r="E586" s="41">
        <v>1106000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41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1161000</v>
      </c>
      <c r="V586" s="28">
        <v>1161000</v>
      </c>
      <c r="W586" s="28">
        <v>1161000</v>
      </c>
      <c r="X586" s="28">
        <v>1161000</v>
      </c>
      <c r="Y586" s="28">
        <v>1161000</v>
      </c>
      <c r="Z586" s="28">
        <v>1161000</v>
      </c>
      <c r="AA586" s="28">
        <v>1161000</v>
      </c>
      <c r="AB586" s="28">
        <v>1161000</v>
      </c>
      <c r="AC586" s="28">
        <v>1161000</v>
      </c>
      <c r="AD586" s="28">
        <v>1161000</v>
      </c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</row>
    <row r="587" spans="2:52">
      <c r="B587" s="5" t="s">
        <v>158</v>
      </c>
      <c r="C587" s="5" t="b">
        <f t="shared" si="14"/>
        <v>1</v>
      </c>
      <c r="D587" s="5" t="s">
        <v>158</v>
      </c>
      <c r="E587" s="41">
        <v>1106000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41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1161000</v>
      </c>
      <c r="V587" s="28">
        <v>1161000</v>
      </c>
      <c r="W587" s="28">
        <v>1161000</v>
      </c>
      <c r="X587" s="28">
        <v>1161000</v>
      </c>
      <c r="Y587" s="28">
        <v>1161000</v>
      </c>
      <c r="Z587" s="28">
        <v>1161000</v>
      </c>
      <c r="AA587" s="28">
        <v>1161000</v>
      </c>
      <c r="AB587" s="28">
        <v>1161000</v>
      </c>
      <c r="AC587" s="28">
        <v>1161000</v>
      </c>
      <c r="AD587" s="28">
        <v>1161000</v>
      </c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</row>
    <row r="588" spans="2:52">
      <c r="B588" s="5" t="s">
        <v>158</v>
      </c>
      <c r="C588" s="5" t="b">
        <f t="shared" si="14"/>
        <v>1</v>
      </c>
      <c r="D588" s="5" t="s">
        <v>158</v>
      </c>
      <c r="E588" s="41">
        <v>1106000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41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1161000</v>
      </c>
      <c r="V588" s="28">
        <v>1161000</v>
      </c>
      <c r="W588" s="28">
        <v>1161000</v>
      </c>
      <c r="X588" s="28">
        <v>1161000</v>
      </c>
      <c r="Y588" s="28">
        <v>1161000</v>
      </c>
      <c r="Z588" s="28">
        <v>1161000</v>
      </c>
      <c r="AA588" s="28">
        <v>1161000</v>
      </c>
      <c r="AB588" s="28">
        <v>1161000</v>
      </c>
      <c r="AC588" s="28">
        <v>1161000</v>
      </c>
      <c r="AD588" s="28">
        <v>1161000</v>
      </c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</row>
    <row r="589" spans="2:52">
      <c r="B589" s="5" t="s">
        <v>161</v>
      </c>
      <c r="C589" s="5" t="b">
        <f t="shared" si="14"/>
        <v>1</v>
      </c>
      <c r="D589" s="5" t="s">
        <v>161</v>
      </c>
      <c r="E589" s="41">
        <v>1106000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41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1161000</v>
      </c>
      <c r="V589" s="28">
        <v>1161000</v>
      </c>
      <c r="W589" s="28">
        <v>1161000</v>
      </c>
      <c r="X589" s="28">
        <v>1161000</v>
      </c>
      <c r="Y589" s="28">
        <v>1161000</v>
      </c>
      <c r="Z589" s="28">
        <v>1161000</v>
      </c>
      <c r="AA589" s="28">
        <v>1161000</v>
      </c>
      <c r="AB589" s="28">
        <v>1161000</v>
      </c>
      <c r="AC589" s="28">
        <v>1161000</v>
      </c>
      <c r="AD589" s="28">
        <v>1161000</v>
      </c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</row>
    <row r="590" spans="2:52">
      <c r="B590" s="5" t="s">
        <v>161</v>
      </c>
      <c r="C590" s="5" t="b">
        <f t="shared" si="14"/>
        <v>1</v>
      </c>
      <c r="D590" s="5" t="s">
        <v>161</v>
      </c>
      <c r="E590" s="41">
        <v>1106000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41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1161000</v>
      </c>
      <c r="V590" s="28">
        <v>1161000</v>
      </c>
      <c r="W590" s="28">
        <v>1161000</v>
      </c>
      <c r="X590" s="28">
        <v>1161000</v>
      </c>
      <c r="Y590" s="28">
        <v>1161000</v>
      </c>
      <c r="Z590" s="28">
        <v>1161000</v>
      </c>
      <c r="AA590" s="28">
        <v>1161000</v>
      </c>
      <c r="AB590" s="28">
        <v>1161000</v>
      </c>
      <c r="AC590" s="28">
        <v>1161000</v>
      </c>
      <c r="AD590" s="28">
        <v>1161000</v>
      </c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</row>
    <row r="591" spans="2:52">
      <c r="B591" s="5" t="s">
        <v>160</v>
      </c>
      <c r="C591" s="5" t="b">
        <f t="shared" si="14"/>
        <v>1</v>
      </c>
      <c r="D591" s="5" t="s">
        <v>160</v>
      </c>
      <c r="E591" s="41">
        <v>1106000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41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1161000</v>
      </c>
      <c r="V591" s="28">
        <v>1161000</v>
      </c>
      <c r="W591" s="28">
        <v>1161000</v>
      </c>
      <c r="X591" s="28">
        <v>1161000</v>
      </c>
      <c r="Y591" s="28">
        <v>1161000</v>
      </c>
      <c r="Z591" s="28">
        <v>1161000</v>
      </c>
      <c r="AA591" s="28">
        <v>1161000</v>
      </c>
      <c r="AB591" s="28">
        <v>1161000</v>
      </c>
      <c r="AC591" s="28">
        <v>1161000</v>
      </c>
      <c r="AD591" s="28">
        <v>1161000</v>
      </c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</row>
    <row r="592" spans="2:52">
      <c r="B592" s="5" t="s">
        <v>160</v>
      </c>
      <c r="C592" s="5" t="b">
        <f t="shared" si="14"/>
        <v>1</v>
      </c>
      <c r="D592" s="5" t="s">
        <v>160</v>
      </c>
      <c r="E592" s="41">
        <v>1106000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41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1161000</v>
      </c>
      <c r="V592" s="28">
        <v>1161000</v>
      </c>
      <c r="W592" s="28">
        <v>1161000</v>
      </c>
      <c r="X592" s="28">
        <v>1161000</v>
      </c>
      <c r="Y592" s="28">
        <v>1161000</v>
      </c>
      <c r="Z592" s="28">
        <v>1161000</v>
      </c>
      <c r="AA592" s="28">
        <v>1161000</v>
      </c>
      <c r="AB592" s="28">
        <v>1161000</v>
      </c>
      <c r="AC592" s="28">
        <v>1161000</v>
      </c>
      <c r="AD592" s="28">
        <v>1161000</v>
      </c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</row>
    <row r="593" spans="2:52">
      <c r="B593" s="5" t="s">
        <v>159</v>
      </c>
      <c r="C593" s="5" t="b">
        <f t="shared" si="14"/>
        <v>1</v>
      </c>
      <c r="D593" s="5" t="s">
        <v>159</v>
      </c>
      <c r="E593" s="41">
        <v>1106000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41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1161000</v>
      </c>
      <c r="V593" s="28">
        <v>1161000</v>
      </c>
      <c r="W593" s="28">
        <v>1161000</v>
      </c>
      <c r="X593" s="28">
        <v>1161000</v>
      </c>
      <c r="Y593" s="28">
        <v>1161000</v>
      </c>
      <c r="Z593" s="28">
        <v>1161000</v>
      </c>
      <c r="AA593" s="28">
        <v>1161000</v>
      </c>
      <c r="AB593" s="28">
        <v>1161000</v>
      </c>
      <c r="AC593" s="28">
        <v>1161000</v>
      </c>
      <c r="AD593" s="28">
        <v>1161000</v>
      </c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</row>
    <row r="594" spans="2:52">
      <c r="B594" s="5" t="s">
        <v>159</v>
      </c>
      <c r="C594" s="5" t="b">
        <f t="shared" si="14"/>
        <v>1</v>
      </c>
      <c r="D594" s="5" t="s">
        <v>159</v>
      </c>
      <c r="E594" s="41">
        <v>1106000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41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1161000</v>
      </c>
      <c r="V594" s="28">
        <v>1161000</v>
      </c>
      <c r="W594" s="28">
        <v>1161000</v>
      </c>
      <c r="X594" s="28">
        <v>1161000</v>
      </c>
      <c r="Y594" s="28">
        <v>1161000</v>
      </c>
      <c r="Z594" s="28">
        <v>1161000</v>
      </c>
      <c r="AA594" s="28">
        <v>1161000</v>
      </c>
      <c r="AB594" s="28">
        <v>1161000</v>
      </c>
      <c r="AC594" s="28">
        <v>1161000</v>
      </c>
      <c r="AD594" s="28">
        <v>1161000</v>
      </c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</row>
    <row r="595" spans="2:52">
      <c r="B595" s="5" t="s">
        <v>148</v>
      </c>
      <c r="C595" s="5" t="b">
        <f t="shared" si="14"/>
        <v>1</v>
      </c>
      <c r="D595" s="5" t="s">
        <v>148</v>
      </c>
      <c r="E595" s="41">
        <v>2651000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41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2784000</v>
      </c>
      <c r="V595" s="28">
        <v>2784000</v>
      </c>
      <c r="W595" s="28">
        <v>2784000</v>
      </c>
      <c r="X595" s="28">
        <v>2784000</v>
      </c>
      <c r="Y595" s="28">
        <v>2784000</v>
      </c>
      <c r="Z595" s="28">
        <v>2784000</v>
      </c>
      <c r="AA595" s="28">
        <v>2784000</v>
      </c>
      <c r="AB595" s="28">
        <v>2784000</v>
      </c>
      <c r="AC595" s="28">
        <v>2784000</v>
      </c>
      <c r="AD595" s="28">
        <v>2784000</v>
      </c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</row>
    <row r="596" spans="2:52">
      <c r="B596" s="5" t="s">
        <v>164</v>
      </c>
      <c r="C596" s="5" t="b">
        <f t="shared" si="14"/>
        <v>1</v>
      </c>
      <c r="D596" s="5" t="s">
        <v>164</v>
      </c>
      <c r="E596" s="41">
        <v>2651000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41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2784000</v>
      </c>
      <c r="V596" s="28">
        <v>2784000</v>
      </c>
      <c r="W596" s="28">
        <v>2784000</v>
      </c>
      <c r="X596" s="28">
        <v>2784000</v>
      </c>
      <c r="Y596" s="28">
        <v>2784000</v>
      </c>
      <c r="Z596" s="28">
        <v>2784000</v>
      </c>
      <c r="AA596" s="28">
        <v>2784000</v>
      </c>
      <c r="AB596" s="28">
        <v>2784000</v>
      </c>
      <c r="AC596" s="28">
        <v>2784000</v>
      </c>
      <c r="AD596" s="28">
        <v>2784000</v>
      </c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</row>
    <row r="597" spans="2:52">
      <c r="B597" s="5" t="s">
        <v>163</v>
      </c>
      <c r="C597" s="5" t="b">
        <f t="shared" si="14"/>
        <v>1</v>
      </c>
      <c r="D597" s="5" t="s">
        <v>163</v>
      </c>
      <c r="E597" s="41">
        <v>2651000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41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2784000</v>
      </c>
      <c r="V597" s="28">
        <v>2784000</v>
      </c>
      <c r="W597" s="28">
        <v>2784000</v>
      </c>
      <c r="X597" s="28">
        <v>2784000</v>
      </c>
      <c r="Y597" s="28">
        <v>2784000</v>
      </c>
      <c r="Z597" s="28">
        <v>2784000</v>
      </c>
      <c r="AA597" s="28">
        <v>2784000</v>
      </c>
      <c r="AB597" s="28">
        <v>2784000</v>
      </c>
      <c r="AC597" s="28">
        <v>2784000</v>
      </c>
      <c r="AD597" s="28">
        <v>2784000</v>
      </c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</row>
    <row r="598" spans="2:52">
      <c r="B598" s="5" t="s">
        <v>162</v>
      </c>
      <c r="C598" s="5" t="b">
        <f t="shared" si="14"/>
        <v>1</v>
      </c>
      <c r="D598" s="5" t="s">
        <v>162</v>
      </c>
      <c r="E598" s="41">
        <v>2651000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41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2784000</v>
      </c>
      <c r="V598" s="28">
        <v>2784000</v>
      </c>
      <c r="W598" s="28">
        <v>2784000</v>
      </c>
      <c r="X598" s="28">
        <v>2784000</v>
      </c>
      <c r="Y598" s="28">
        <v>2784000</v>
      </c>
      <c r="Z598" s="28">
        <v>2784000</v>
      </c>
      <c r="AA598" s="28">
        <v>2784000</v>
      </c>
      <c r="AB598" s="28">
        <v>2784000</v>
      </c>
      <c r="AC598" s="28">
        <v>2784000</v>
      </c>
      <c r="AD598" s="28">
        <v>2784000</v>
      </c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</row>
    <row r="599" spans="2:52">
      <c r="B599" s="5" t="s">
        <v>158</v>
      </c>
      <c r="C599" s="5" t="b">
        <f t="shared" si="14"/>
        <v>0</v>
      </c>
      <c r="D599" s="5" t="s">
        <v>148</v>
      </c>
      <c r="E599" s="41">
        <v>2651000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41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2784000</v>
      </c>
      <c r="V599" s="28">
        <v>2784000</v>
      </c>
      <c r="W599" s="28">
        <v>2784000</v>
      </c>
      <c r="X599" s="28">
        <v>2784000</v>
      </c>
      <c r="Y599" s="28">
        <v>2784000</v>
      </c>
      <c r="Z599" s="28">
        <v>2784000</v>
      </c>
      <c r="AA599" s="28">
        <v>2784000</v>
      </c>
      <c r="AB599" s="28">
        <v>2784000</v>
      </c>
      <c r="AC599" s="28">
        <v>2784000</v>
      </c>
      <c r="AD599" s="28">
        <v>2784000</v>
      </c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</row>
    <row r="600" spans="2:52">
      <c r="B600" s="5" t="s">
        <v>158</v>
      </c>
      <c r="C600" s="5" t="b">
        <f t="shared" si="14"/>
        <v>0</v>
      </c>
      <c r="D600" s="5" t="s">
        <v>164</v>
      </c>
      <c r="E600" s="41">
        <v>2651000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41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2784000</v>
      </c>
      <c r="V600" s="28">
        <v>2784000</v>
      </c>
      <c r="W600" s="28">
        <v>2784000</v>
      </c>
      <c r="X600" s="28">
        <v>2784000</v>
      </c>
      <c r="Y600" s="28">
        <v>2784000</v>
      </c>
      <c r="Z600" s="28">
        <v>2784000</v>
      </c>
      <c r="AA600" s="28">
        <v>2784000</v>
      </c>
      <c r="AB600" s="28">
        <v>2784000</v>
      </c>
      <c r="AC600" s="28">
        <v>2784000</v>
      </c>
      <c r="AD600" s="28">
        <v>2784000</v>
      </c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</row>
    <row r="601" spans="2:52">
      <c r="B601" s="5" t="s">
        <v>161</v>
      </c>
      <c r="C601" s="5" t="b">
        <f t="shared" si="14"/>
        <v>0</v>
      </c>
      <c r="D601" s="5" t="s">
        <v>163</v>
      </c>
      <c r="E601" s="41">
        <v>2651000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41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2784000</v>
      </c>
      <c r="V601" s="28">
        <v>2784000</v>
      </c>
      <c r="W601" s="28">
        <v>2784000</v>
      </c>
      <c r="X601" s="28">
        <v>2784000</v>
      </c>
      <c r="Y601" s="28">
        <v>2784000</v>
      </c>
      <c r="Z601" s="28">
        <v>2784000</v>
      </c>
      <c r="AA601" s="28">
        <v>2784000</v>
      </c>
      <c r="AB601" s="28">
        <v>2784000</v>
      </c>
      <c r="AC601" s="28">
        <v>2784000</v>
      </c>
      <c r="AD601" s="28">
        <v>2784000</v>
      </c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</row>
    <row r="602" spans="2:52">
      <c r="B602" s="5" t="s">
        <v>161</v>
      </c>
      <c r="C602" s="5" t="b">
        <f t="shared" si="14"/>
        <v>0</v>
      </c>
      <c r="D602" s="5" t="s">
        <v>162</v>
      </c>
      <c r="E602" s="41">
        <v>2651000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41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2784000</v>
      </c>
      <c r="V602" s="28">
        <v>2784000</v>
      </c>
      <c r="W602" s="28">
        <v>2784000</v>
      </c>
      <c r="X602" s="28">
        <v>2784000</v>
      </c>
      <c r="Y602" s="28">
        <v>2784000</v>
      </c>
      <c r="Z602" s="28">
        <v>2784000</v>
      </c>
      <c r="AA602" s="28">
        <v>2784000</v>
      </c>
      <c r="AB602" s="28">
        <v>2784000</v>
      </c>
      <c r="AC602" s="28">
        <v>2784000</v>
      </c>
      <c r="AD602" s="28">
        <v>2784000</v>
      </c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</row>
    <row r="603" spans="2:52">
      <c r="B603" s="5" t="s">
        <v>160</v>
      </c>
      <c r="C603" s="5" t="b">
        <f t="shared" si="14"/>
        <v>0</v>
      </c>
      <c r="D603" s="5" t="s">
        <v>148</v>
      </c>
      <c r="E603" s="41">
        <v>2651000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41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2784000</v>
      </c>
      <c r="V603" s="28">
        <v>2784000</v>
      </c>
      <c r="W603" s="28">
        <v>2784000</v>
      </c>
      <c r="X603" s="28">
        <v>2784000</v>
      </c>
      <c r="Y603" s="28">
        <v>2784000</v>
      </c>
      <c r="Z603" s="28">
        <v>2784000</v>
      </c>
      <c r="AA603" s="28">
        <v>2784000</v>
      </c>
      <c r="AB603" s="28">
        <v>2784000</v>
      </c>
      <c r="AC603" s="28">
        <v>2784000</v>
      </c>
      <c r="AD603" s="28">
        <v>2784000</v>
      </c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</row>
    <row r="604" spans="2:52">
      <c r="B604" s="5" t="s">
        <v>160</v>
      </c>
      <c r="C604" s="5" t="b">
        <f t="shared" si="14"/>
        <v>0</v>
      </c>
      <c r="D604" s="5" t="s">
        <v>164</v>
      </c>
      <c r="E604" s="41">
        <v>2651000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41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2784000</v>
      </c>
      <c r="V604" s="28">
        <v>2784000</v>
      </c>
      <c r="W604" s="28">
        <v>2784000</v>
      </c>
      <c r="X604" s="28">
        <v>2784000</v>
      </c>
      <c r="Y604" s="28">
        <v>2784000</v>
      </c>
      <c r="Z604" s="28">
        <v>2784000</v>
      </c>
      <c r="AA604" s="28">
        <v>2784000</v>
      </c>
      <c r="AB604" s="28">
        <v>2784000</v>
      </c>
      <c r="AC604" s="28">
        <v>2784000</v>
      </c>
      <c r="AD604" s="28">
        <v>2784000</v>
      </c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</row>
    <row r="605" spans="2:52">
      <c r="B605" s="5" t="s">
        <v>159</v>
      </c>
      <c r="C605" s="5" t="b">
        <f t="shared" si="14"/>
        <v>0</v>
      </c>
      <c r="D605" s="5" t="s">
        <v>163</v>
      </c>
      <c r="E605" s="41">
        <v>2651000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41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2784000</v>
      </c>
      <c r="V605" s="28">
        <v>2784000</v>
      </c>
      <c r="W605" s="28">
        <v>2784000</v>
      </c>
      <c r="X605" s="28">
        <v>2784000</v>
      </c>
      <c r="Y605" s="28">
        <v>2784000</v>
      </c>
      <c r="Z605" s="28">
        <v>2784000</v>
      </c>
      <c r="AA605" s="28">
        <v>2784000</v>
      </c>
      <c r="AB605" s="28">
        <v>2784000</v>
      </c>
      <c r="AC605" s="28">
        <v>2784000</v>
      </c>
      <c r="AD605" s="28">
        <v>2784000</v>
      </c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</row>
    <row r="606" spans="2:52">
      <c r="B606" s="5" t="s">
        <v>159</v>
      </c>
      <c r="C606" s="5" t="b">
        <f t="shared" si="14"/>
        <v>0</v>
      </c>
      <c r="D606" s="5" t="s">
        <v>162</v>
      </c>
      <c r="E606" s="41">
        <v>2651000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41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2784000</v>
      </c>
      <c r="V606" s="28">
        <v>2784000</v>
      </c>
      <c r="W606" s="28">
        <v>2784000</v>
      </c>
      <c r="X606" s="28">
        <v>2784000</v>
      </c>
      <c r="Y606" s="28">
        <v>2784000</v>
      </c>
      <c r="Z606" s="28">
        <v>2784000</v>
      </c>
      <c r="AA606" s="28">
        <v>2784000</v>
      </c>
      <c r="AB606" s="28">
        <v>2784000</v>
      </c>
      <c r="AC606" s="28">
        <v>2784000</v>
      </c>
      <c r="AD606" s="28">
        <v>2784000</v>
      </c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</row>
    <row r="607" spans="2:52">
      <c r="B607" s="5" t="s">
        <v>148</v>
      </c>
      <c r="C607" s="5" t="b">
        <f t="shared" si="14"/>
        <v>1</v>
      </c>
      <c r="D607" s="5" t="s">
        <v>148</v>
      </c>
      <c r="E607" s="41">
        <v>2651000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41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2784000</v>
      </c>
      <c r="V607" s="28">
        <v>2784000</v>
      </c>
      <c r="W607" s="28">
        <v>2784000</v>
      </c>
      <c r="X607" s="28">
        <v>2784000</v>
      </c>
      <c r="Y607" s="28">
        <v>2784000</v>
      </c>
      <c r="Z607" s="28">
        <v>2784000</v>
      </c>
      <c r="AA607" s="28">
        <v>2784000</v>
      </c>
      <c r="AB607" s="28">
        <v>2784000</v>
      </c>
      <c r="AC607" s="28">
        <v>2784000</v>
      </c>
      <c r="AD607" s="28">
        <v>2784000</v>
      </c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</row>
    <row r="608" spans="2:52">
      <c r="B608" s="5" t="s">
        <v>164</v>
      </c>
      <c r="C608" s="5" t="b">
        <f t="shared" si="14"/>
        <v>1</v>
      </c>
      <c r="D608" s="5" t="s">
        <v>164</v>
      </c>
      <c r="E608" s="41">
        <v>2651000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41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2784000</v>
      </c>
      <c r="V608" s="28">
        <v>2784000</v>
      </c>
      <c r="W608" s="28">
        <v>2784000</v>
      </c>
      <c r="X608" s="28">
        <v>2784000</v>
      </c>
      <c r="Y608" s="28">
        <v>2784000</v>
      </c>
      <c r="Z608" s="28">
        <v>2784000</v>
      </c>
      <c r="AA608" s="28">
        <v>2784000</v>
      </c>
      <c r="AB608" s="28">
        <v>2784000</v>
      </c>
      <c r="AC608" s="28">
        <v>2784000</v>
      </c>
      <c r="AD608" s="28">
        <v>2784000</v>
      </c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</row>
    <row r="609" spans="2:52">
      <c r="B609" s="5" t="s">
        <v>163</v>
      </c>
      <c r="C609" s="5" t="b">
        <f t="shared" si="14"/>
        <v>1</v>
      </c>
      <c r="D609" s="5" t="s">
        <v>163</v>
      </c>
      <c r="E609" s="41">
        <v>2651000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41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2784000</v>
      </c>
      <c r="V609" s="28">
        <v>2784000</v>
      </c>
      <c r="W609" s="28">
        <v>2784000</v>
      </c>
      <c r="X609" s="28">
        <v>2784000</v>
      </c>
      <c r="Y609" s="28">
        <v>2784000</v>
      </c>
      <c r="Z609" s="28">
        <v>2784000</v>
      </c>
      <c r="AA609" s="28">
        <v>2784000</v>
      </c>
      <c r="AB609" s="28">
        <v>2784000</v>
      </c>
      <c r="AC609" s="28">
        <v>2784000</v>
      </c>
      <c r="AD609" s="28">
        <v>2784000</v>
      </c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</row>
    <row r="610" spans="2:52">
      <c r="B610" s="5" t="s">
        <v>162</v>
      </c>
      <c r="C610" s="5" t="b">
        <f t="shared" si="14"/>
        <v>1</v>
      </c>
      <c r="D610" s="5" t="s">
        <v>162</v>
      </c>
      <c r="E610" s="41">
        <v>2651000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41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2784000</v>
      </c>
      <c r="V610" s="28">
        <v>2784000</v>
      </c>
      <c r="W610" s="28">
        <v>2784000</v>
      </c>
      <c r="X610" s="28">
        <v>2784000</v>
      </c>
      <c r="Y610" s="28">
        <v>2784000</v>
      </c>
      <c r="Z610" s="28">
        <v>2784000</v>
      </c>
      <c r="AA610" s="28">
        <v>2784000</v>
      </c>
      <c r="AB610" s="28">
        <v>2784000</v>
      </c>
      <c r="AC610" s="28">
        <v>2784000</v>
      </c>
      <c r="AD610" s="28">
        <v>2784000</v>
      </c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</row>
    <row r="611" spans="2:52">
      <c r="B611" s="5" t="s">
        <v>158</v>
      </c>
      <c r="C611" s="5" t="b">
        <f t="shared" si="14"/>
        <v>0</v>
      </c>
      <c r="D611" s="5" t="s">
        <v>148</v>
      </c>
      <c r="E611" s="41">
        <v>2651000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41">
        <v>0</v>
      </c>
      <c r="Q611" s="28">
        <v>0</v>
      </c>
      <c r="R611" s="28">
        <v>0</v>
      </c>
      <c r="S611" s="28">
        <v>0</v>
      </c>
      <c r="T611" s="28">
        <v>2784000</v>
      </c>
      <c r="U611" s="28">
        <v>2784000</v>
      </c>
      <c r="V611" s="28">
        <v>2784000</v>
      </c>
      <c r="W611" s="28">
        <v>2784000</v>
      </c>
      <c r="X611" s="28">
        <v>2784000</v>
      </c>
      <c r="Y611" s="28">
        <v>2784000</v>
      </c>
      <c r="Z611" s="28">
        <v>2784000</v>
      </c>
      <c r="AA611" s="28">
        <v>2784000</v>
      </c>
      <c r="AB611" s="28">
        <v>2784000</v>
      </c>
      <c r="AC611" s="28">
        <v>2784000</v>
      </c>
      <c r="AD611" s="28">
        <v>2784000</v>
      </c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</row>
    <row r="612" spans="2:52">
      <c r="B612" s="5" t="s">
        <v>158</v>
      </c>
      <c r="C612" s="5" t="b">
        <f t="shared" si="14"/>
        <v>0</v>
      </c>
      <c r="D612" s="5" t="s">
        <v>164</v>
      </c>
      <c r="E612" s="41">
        <v>2651000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41">
        <v>0</v>
      </c>
      <c r="Q612" s="28">
        <v>0</v>
      </c>
      <c r="R612" s="28">
        <v>0</v>
      </c>
      <c r="S612" s="28">
        <v>0</v>
      </c>
      <c r="T612" s="28">
        <v>2784000</v>
      </c>
      <c r="U612" s="28">
        <v>2784000</v>
      </c>
      <c r="V612" s="28">
        <v>2784000</v>
      </c>
      <c r="W612" s="28">
        <v>2784000</v>
      </c>
      <c r="X612" s="28">
        <v>2784000</v>
      </c>
      <c r="Y612" s="28">
        <v>2784000</v>
      </c>
      <c r="Z612" s="28">
        <v>2784000</v>
      </c>
      <c r="AA612" s="28">
        <v>2784000</v>
      </c>
      <c r="AB612" s="28">
        <v>2784000</v>
      </c>
      <c r="AC612" s="28">
        <v>2784000</v>
      </c>
      <c r="AD612" s="28">
        <v>2784000</v>
      </c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</row>
    <row r="613" spans="2:52">
      <c r="B613" s="5" t="s">
        <v>161</v>
      </c>
      <c r="C613" s="5" t="b">
        <f t="shared" ref="C613:C657" si="15">B613=D613</f>
        <v>0</v>
      </c>
      <c r="D613" s="5" t="s">
        <v>163</v>
      </c>
      <c r="E613" s="41">
        <v>2651000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41">
        <v>0</v>
      </c>
      <c r="Q613" s="28">
        <v>0</v>
      </c>
      <c r="R613" s="28">
        <v>0</v>
      </c>
      <c r="S613" s="28">
        <v>0</v>
      </c>
      <c r="T613" s="28">
        <v>2784000</v>
      </c>
      <c r="U613" s="28">
        <v>2784000</v>
      </c>
      <c r="V613" s="28">
        <v>2784000</v>
      </c>
      <c r="W613" s="28">
        <v>2784000</v>
      </c>
      <c r="X613" s="28">
        <v>2784000</v>
      </c>
      <c r="Y613" s="28">
        <v>2784000</v>
      </c>
      <c r="Z613" s="28">
        <v>2784000</v>
      </c>
      <c r="AA613" s="28">
        <v>2784000</v>
      </c>
      <c r="AB613" s="28">
        <v>2784000</v>
      </c>
      <c r="AC613" s="28">
        <v>2784000</v>
      </c>
      <c r="AD613" s="28">
        <v>2784000</v>
      </c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</row>
    <row r="614" spans="2:52">
      <c r="B614" s="5" t="s">
        <v>161</v>
      </c>
      <c r="C614" s="5" t="b">
        <f t="shared" si="15"/>
        <v>0</v>
      </c>
      <c r="D614" s="5" t="s">
        <v>162</v>
      </c>
      <c r="E614" s="41">
        <v>2651000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41">
        <v>0</v>
      </c>
      <c r="Q614" s="28">
        <v>0</v>
      </c>
      <c r="R614" s="28">
        <v>0</v>
      </c>
      <c r="S614" s="28">
        <v>0</v>
      </c>
      <c r="T614" s="28">
        <v>2784000</v>
      </c>
      <c r="U614" s="28">
        <v>2784000</v>
      </c>
      <c r="V614" s="28">
        <v>2784000</v>
      </c>
      <c r="W614" s="28">
        <v>2784000</v>
      </c>
      <c r="X614" s="28">
        <v>2784000</v>
      </c>
      <c r="Y614" s="28">
        <v>2784000</v>
      </c>
      <c r="Z614" s="28">
        <v>2784000</v>
      </c>
      <c r="AA614" s="28">
        <v>2784000</v>
      </c>
      <c r="AB614" s="28">
        <v>2784000</v>
      </c>
      <c r="AC614" s="28">
        <v>2784000</v>
      </c>
      <c r="AD614" s="28">
        <v>2784000</v>
      </c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</row>
    <row r="615" spans="2:52">
      <c r="B615" s="5" t="s">
        <v>160</v>
      </c>
      <c r="C615" s="5" t="b">
        <f t="shared" si="15"/>
        <v>1</v>
      </c>
      <c r="D615" s="5" t="s">
        <v>160</v>
      </c>
      <c r="E615" s="41">
        <v>1106000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41">
        <v>0</v>
      </c>
      <c r="Q615" s="28">
        <v>0</v>
      </c>
      <c r="R615" s="28">
        <v>0</v>
      </c>
      <c r="S615" s="28">
        <v>0</v>
      </c>
      <c r="T615" s="28">
        <v>1161000</v>
      </c>
      <c r="U615" s="28">
        <v>1161000</v>
      </c>
      <c r="V615" s="28">
        <v>1161000</v>
      </c>
      <c r="W615" s="28">
        <v>1161000</v>
      </c>
      <c r="X615" s="28">
        <v>1161000</v>
      </c>
      <c r="Y615" s="28">
        <v>1161000</v>
      </c>
      <c r="Z615" s="28">
        <v>1161000</v>
      </c>
      <c r="AA615" s="28">
        <v>1161000</v>
      </c>
      <c r="AB615" s="28">
        <v>1161000</v>
      </c>
      <c r="AC615" s="28">
        <v>1161000</v>
      </c>
      <c r="AD615" s="28">
        <v>1161000</v>
      </c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</row>
    <row r="616" spans="2:52">
      <c r="B616" s="5" t="s">
        <v>160</v>
      </c>
      <c r="C616" s="5" t="b">
        <f t="shared" si="15"/>
        <v>1</v>
      </c>
      <c r="D616" s="5" t="s">
        <v>160</v>
      </c>
      <c r="E616" s="41">
        <v>1106000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41">
        <v>0</v>
      </c>
      <c r="Q616" s="28">
        <v>0</v>
      </c>
      <c r="R616" s="28">
        <v>0</v>
      </c>
      <c r="S616" s="28">
        <v>0</v>
      </c>
      <c r="T616" s="28">
        <v>1161000</v>
      </c>
      <c r="U616" s="28">
        <v>1161000</v>
      </c>
      <c r="V616" s="28">
        <v>1161000</v>
      </c>
      <c r="W616" s="28">
        <v>1161000</v>
      </c>
      <c r="X616" s="28">
        <v>1161000</v>
      </c>
      <c r="Y616" s="28">
        <v>1161000</v>
      </c>
      <c r="Z616" s="28">
        <v>1161000</v>
      </c>
      <c r="AA616" s="28">
        <v>1161000</v>
      </c>
      <c r="AB616" s="28">
        <v>1161000</v>
      </c>
      <c r="AC616" s="28">
        <v>1161000</v>
      </c>
      <c r="AD616" s="28">
        <v>1161000</v>
      </c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</row>
    <row r="617" spans="2:52">
      <c r="B617" s="5" t="s">
        <v>159</v>
      </c>
      <c r="C617" s="5" t="b">
        <f t="shared" si="15"/>
        <v>1</v>
      </c>
      <c r="D617" s="5" t="s">
        <v>159</v>
      </c>
      <c r="E617" s="41">
        <v>1106000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41">
        <v>0</v>
      </c>
      <c r="Q617" s="28">
        <v>0</v>
      </c>
      <c r="R617" s="28">
        <v>0</v>
      </c>
      <c r="S617" s="28">
        <v>0</v>
      </c>
      <c r="T617" s="28">
        <v>1161000</v>
      </c>
      <c r="U617" s="28">
        <v>1161000</v>
      </c>
      <c r="V617" s="28">
        <v>1161000</v>
      </c>
      <c r="W617" s="28">
        <v>1161000</v>
      </c>
      <c r="X617" s="28">
        <v>1161000</v>
      </c>
      <c r="Y617" s="28">
        <v>1161000</v>
      </c>
      <c r="Z617" s="28">
        <v>1161000</v>
      </c>
      <c r="AA617" s="28">
        <v>1161000</v>
      </c>
      <c r="AB617" s="28">
        <v>1161000</v>
      </c>
      <c r="AC617" s="28">
        <v>1161000</v>
      </c>
      <c r="AD617" s="28">
        <v>1161000</v>
      </c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</row>
    <row r="618" spans="2:52">
      <c r="B618" s="5" t="s">
        <v>159</v>
      </c>
      <c r="C618" s="5" t="b">
        <f t="shared" si="15"/>
        <v>1</v>
      </c>
      <c r="D618" s="5" t="s">
        <v>159</v>
      </c>
      <c r="E618" s="41">
        <v>1106000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41">
        <v>0</v>
      </c>
      <c r="Q618" s="28">
        <v>0</v>
      </c>
      <c r="R618" s="28">
        <v>0</v>
      </c>
      <c r="S618" s="28">
        <v>0</v>
      </c>
      <c r="T618" s="28">
        <v>1161000</v>
      </c>
      <c r="U618" s="28">
        <v>1161000</v>
      </c>
      <c r="V618" s="28">
        <v>1161000</v>
      </c>
      <c r="W618" s="28">
        <v>1161000</v>
      </c>
      <c r="X618" s="28">
        <v>1161000</v>
      </c>
      <c r="Y618" s="28">
        <v>1161000</v>
      </c>
      <c r="Z618" s="28">
        <v>1161000</v>
      </c>
      <c r="AA618" s="28">
        <v>1161000</v>
      </c>
      <c r="AB618" s="28">
        <v>1161000</v>
      </c>
      <c r="AC618" s="28">
        <v>1161000</v>
      </c>
      <c r="AD618" s="28">
        <v>1161000</v>
      </c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</row>
    <row r="619" spans="2:52">
      <c r="B619" s="5" t="s">
        <v>148</v>
      </c>
      <c r="C619" s="5" t="b">
        <f t="shared" si="15"/>
        <v>1</v>
      </c>
      <c r="D619" s="5" t="s">
        <v>148</v>
      </c>
      <c r="E619" s="41">
        <v>2651000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41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2784000</v>
      </c>
      <c r="Y619" s="28">
        <v>2784000</v>
      </c>
      <c r="Z619" s="28">
        <v>2784000</v>
      </c>
      <c r="AA619" s="28">
        <v>2784000</v>
      </c>
      <c r="AB619" s="28">
        <v>2784000</v>
      </c>
      <c r="AC619" s="28">
        <v>2784000</v>
      </c>
      <c r="AD619" s="28">
        <v>2784000</v>
      </c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</row>
    <row r="620" spans="2:52">
      <c r="B620" s="5" t="s">
        <v>164</v>
      </c>
      <c r="C620" s="5" t="b">
        <f t="shared" si="15"/>
        <v>1</v>
      </c>
      <c r="D620" s="5" t="s">
        <v>164</v>
      </c>
      <c r="E620" s="41">
        <v>2651000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41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2784000</v>
      </c>
      <c r="Y620" s="28">
        <v>2784000</v>
      </c>
      <c r="Z620" s="28">
        <v>2784000</v>
      </c>
      <c r="AA620" s="28">
        <v>2784000</v>
      </c>
      <c r="AB620" s="28">
        <v>2784000</v>
      </c>
      <c r="AC620" s="28">
        <v>2784000</v>
      </c>
      <c r="AD620" s="28">
        <v>2784000</v>
      </c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</row>
    <row r="621" spans="2:52">
      <c r="B621" s="5" t="s">
        <v>163</v>
      </c>
      <c r="C621" s="5" t="b">
        <f t="shared" si="15"/>
        <v>1</v>
      </c>
      <c r="D621" s="5" t="s">
        <v>163</v>
      </c>
      <c r="E621" s="41">
        <v>2651000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41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2784000</v>
      </c>
      <c r="Y621" s="28">
        <v>2784000</v>
      </c>
      <c r="Z621" s="28">
        <v>2784000</v>
      </c>
      <c r="AA621" s="28">
        <v>2784000</v>
      </c>
      <c r="AB621" s="28">
        <v>2784000</v>
      </c>
      <c r="AC621" s="28">
        <v>2784000</v>
      </c>
      <c r="AD621" s="28">
        <v>2784000</v>
      </c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</row>
    <row r="622" spans="2:52">
      <c r="B622" s="5" t="s">
        <v>162</v>
      </c>
      <c r="C622" s="5" t="b">
        <f t="shared" si="15"/>
        <v>1</v>
      </c>
      <c r="D622" s="5" t="s">
        <v>162</v>
      </c>
      <c r="E622" s="41">
        <v>2651000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41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2784000</v>
      </c>
      <c r="Y622" s="28">
        <v>2784000</v>
      </c>
      <c r="Z622" s="28">
        <v>2784000</v>
      </c>
      <c r="AA622" s="28">
        <v>2784000</v>
      </c>
      <c r="AB622" s="28">
        <v>2784000</v>
      </c>
      <c r="AC622" s="28">
        <v>2784000</v>
      </c>
      <c r="AD622" s="28">
        <v>2784000</v>
      </c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</row>
    <row r="623" spans="2:52">
      <c r="B623" s="5" t="s">
        <v>158</v>
      </c>
      <c r="C623" s="5" t="b">
        <f t="shared" si="15"/>
        <v>1</v>
      </c>
      <c r="D623" s="5" t="s">
        <v>158</v>
      </c>
      <c r="E623" s="41">
        <v>1106000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41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1161000</v>
      </c>
      <c r="Y623" s="28">
        <v>1161000</v>
      </c>
      <c r="Z623" s="28">
        <v>1161000</v>
      </c>
      <c r="AA623" s="28">
        <v>1161000</v>
      </c>
      <c r="AB623" s="28">
        <v>1161000</v>
      </c>
      <c r="AC623" s="28">
        <v>1161000</v>
      </c>
      <c r="AD623" s="28">
        <v>1161000</v>
      </c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</row>
    <row r="624" spans="2:52">
      <c r="B624" s="5" t="s">
        <v>161</v>
      </c>
      <c r="C624" s="5" t="b">
        <f t="shared" si="15"/>
        <v>1</v>
      </c>
      <c r="D624" s="5" t="s">
        <v>161</v>
      </c>
      <c r="E624" s="41">
        <v>1106000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41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1161000</v>
      </c>
      <c r="Y624" s="28">
        <v>1161000</v>
      </c>
      <c r="Z624" s="28">
        <v>1161000</v>
      </c>
      <c r="AA624" s="28">
        <v>1161000</v>
      </c>
      <c r="AB624" s="28">
        <v>1161000</v>
      </c>
      <c r="AC624" s="28">
        <v>1161000</v>
      </c>
      <c r="AD624" s="28">
        <v>1161000</v>
      </c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</row>
    <row r="625" spans="2:52">
      <c r="B625" s="5" t="s">
        <v>160</v>
      </c>
      <c r="C625" s="5" t="b">
        <f t="shared" si="15"/>
        <v>1</v>
      </c>
      <c r="D625" s="5" t="s">
        <v>160</v>
      </c>
      <c r="E625" s="41">
        <v>1106000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41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1161000</v>
      </c>
      <c r="Y625" s="28">
        <v>1161000</v>
      </c>
      <c r="Z625" s="28">
        <v>1161000</v>
      </c>
      <c r="AA625" s="28">
        <v>1161000</v>
      </c>
      <c r="AB625" s="28">
        <v>1161000</v>
      </c>
      <c r="AC625" s="28">
        <v>1161000</v>
      </c>
      <c r="AD625" s="28">
        <v>1161000</v>
      </c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</row>
    <row r="626" spans="2:52">
      <c r="B626" s="5" t="s">
        <v>159</v>
      </c>
      <c r="C626" s="5" t="b">
        <f t="shared" si="15"/>
        <v>1</v>
      </c>
      <c r="D626" s="5" t="s">
        <v>159</v>
      </c>
      <c r="E626" s="41">
        <v>1106000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41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1161000</v>
      </c>
      <c r="Y626" s="28">
        <v>1161000</v>
      </c>
      <c r="Z626" s="28">
        <v>1161000</v>
      </c>
      <c r="AA626" s="28">
        <v>1161000</v>
      </c>
      <c r="AB626" s="28">
        <v>1161000</v>
      </c>
      <c r="AC626" s="28">
        <v>1161000</v>
      </c>
      <c r="AD626" s="28">
        <v>1161000</v>
      </c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</row>
    <row r="627" spans="2:52">
      <c r="B627" s="5" t="s">
        <v>173</v>
      </c>
      <c r="C627" s="5" t="b">
        <f t="shared" si="15"/>
        <v>1</v>
      </c>
      <c r="D627" s="5" t="s">
        <v>173</v>
      </c>
      <c r="E627" s="41">
        <v>3467000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41">
        <v>0</v>
      </c>
      <c r="Q627" s="28">
        <v>3467000</v>
      </c>
      <c r="R627" s="28">
        <v>3467000</v>
      </c>
      <c r="S627" s="28">
        <v>3640000</v>
      </c>
      <c r="T627" s="28">
        <v>3640000</v>
      </c>
      <c r="U627" s="28">
        <v>3640000</v>
      </c>
      <c r="V627" s="28">
        <v>3640000</v>
      </c>
      <c r="W627" s="28">
        <v>3640000</v>
      </c>
      <c r="X627" s="28">
        <v>3640000</v>
      </c>
      <c r="Y627" s="28">
        <v>3640000</v>
      </c>
      <c r="Z627" s="28">
        <v>3640000</v>
      </c>
      <c r="AA627" s="28">
        <v>3640000</v>
      </c>
      <c r="AB627" s="28">
        <v>3640000</v>
      </c>
      <c r="AC627" s="28">
        <v>3640000</v>
      </c>
      <c r="AD627" s="28">
        <v>3640000</v>
      </c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</row>
    <row r="628" spans="2:52">
      <c r="B628" s="5" t="s">
        <v>174</v>
      </c>
      <c r="C628" s="5" t="b">
        <f t="shared" si="15"/>
        <v>1</v>
      </c>
      <c r="D628" s="5" t="s">
        <v>174</v>
      </c>
      <c r="E628" s="41">
        <v>3467000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41">
        <v>0</v>
      </c>
      <c r="Q628" s="28">
        <v>0</v>
      </c>
      <c r="R628" s="28">
        <v>0</v>
      </c>
      <c r="S628" s="28">
        <v>3640000</v>
      </c>
      <c r="T628" s="28">
        <v>3640000</v>
      </c>
      <c r="U628" s="28">
        <v>3640000</v>
      </c>
      <c r="V628" s="28">
        <v>3640000</v>
      </c>
      <c r="W628" s="28">
        <v>3640000</v>
      </c>
      <c r="X628" s="28">
        <v>3640000</v>
      </c>
      <c r="Y628" s="28">
        <v>3640000</v>
      </c>
      <c r="Z628" s="28">
        <v>3640000</v>
      </c>
      <c r="AA628" s="28">
        <v>3640000</v>
      </c>
      <c r="AB628" s="28">
        <v>3640000</v>
      </c>
      <c r="AC628" s="28">
        <v>3640000</v>
      </c>
      <c r="AD628" s="28">
        <v>3640000</v>
      </c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</row>
    <row r="629" spans="2:52">
      <c r="B629" s="5" t="s">
        <v>280</v>
      </c>
      <c r="C629" s="5" t="b">
        <f t="shared" si="15"/>
        <v>1</v>
      </c>
      <c r="D629" s="5" t="s">
        <v>280</v>
      </c>
      <c r="E629" s="41">
        <v>2918000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41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 t="s">
        <v>323</v>
      </c>
      <c r="Y629" s="28" t="s">
        <v>323</v>
      </c>
      <c r="Z629" s="28" t="s">
        <v>323</v>
      </c>
      <c r="AA629" s="28" t="s">
        <v>323</v>
      </c>
      <c r="AB629" s="28" t="s">
        <v>323</v>
      </c>
      <c r="AC629" s="28" t="s">
        <v>323</v>
      </c>
      <c r="AD629" s="28" t="s">
        <v>323</v>
      </c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</row>
    <row r="630" spans="2:52">
      <c r="B630" s="5" t="s">
        <v>175</v>
      </c>
      <c r="C630" s="5" t="b">
        <f t="shared" si="15"/>
        <v>1</v>
      </c>
      <c r="D630" s="5" t="s">
        <v>175</v>
      </c>
      <c r="E630" s="41">
        <v>3995000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41">
        <v>0</v>
      </c>
      <c r="Q630" s="28">
        <v>3995000</v>
      </c>
      <c r="R630" s="28">
        <v>3995000</v>
      </c>
      <c r="S630" s="28">
        <v>4195000</v>
      </c>
      <c r="T630" s="28">
        <v>4195000</v>
      </c>
      <c r="U630" s="28">
        <v>4195000</v>
      </c>
      <c r="V630" s="28">
        <v>4195000</v>
      </c>
      <c r="W630" s="28">
        <v>4195000</v>
      </c>
      <c r="X630" s="28">
        <v>4195000</v>
      </c>
      <c r="Y630" s="28">
        <v>4195000</v>
      </c>
      <c r="Z630" s="28">
        <v>4195000</v>
      </c>
      <c r="AA630" s="28">
        <v>4195000</v>
      </c>
      <c r="AB630" s="28">
        <v>4195000</v>
      </c>
      <c r="AC630" s="28">
        <v>4195000</v>
      </c>
      <c r="AD630" s="28">
        <v>4195000</v>
      </c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</row>
    <row r="631" spans="2:52">
      <c r="B631" s="5" t="s">
        <v>176</v>
      </c>
      <c r="C631" s="5" t="b">
        <f t="shared" si="15"/>
        <v>1</v>
      </c>
      <c r="D631" s="5" t="s">
        <v>176</v>
      </c>
      <c r="E631" s="41">
        <v>2117000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41">
        <v>0</v>
      </c>
      <c r="Q631" s="28">
        <v>0</v>
      </c>
      <c r="R631" s="28">
        <v>0</v>
      </c>
      <c r="S631" s="28">
        <v>2223000</v>
      </c>
      <c r="T631" s="28">
        <v>2223000</v>
      </c>
      <c r="U631" s="28">
        <v>2223000</v>
      </c>
      <c r="V631" s="28">
        <v>2223000</v>
      </c>
      <c r="W631" s="28">
        <v>2223000</v>
      </c>
      <c r="X631" s="28">
        <v>2223000</v>
      </c>
      <c r="Y631" s="28">
        <v>2223000</v>
      </c>
      <c r="Z631" s="28">
        <v>2223000</v>
      </c>
      <c r="AA631" s="28">
        <v>2223000</v>
      </c>
      <c r="AB631" s="28">
        <v>2223000</v>
      </c>
      <c r="AC631" s="28">
        <v>2223000</v>
      </c>
      <c r="AD631" s="28">
        <v>2223000</v>
      </c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</row>
    <row r="632" spans="2:52">
      <c r="B632" s="5" t="s">
        <v>178</v>
      </c>
      <c r="C632" s="5" t="b">
        <f t="shared" si="15"/>
        <v>1</v>
      </c>
      <c r="D632" s="5" t="s">
        <v>178</v>
      </c>
      <c r="E632" s="41">
        <v>3467000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41">
        <v>0</v>
      </c>
      <c r="Q632" s="28">
        <v>0</v>
      </c>
      <c r="R632" s="28">
        <v>0</v>
      </c>
      <c r="S632" s="28">
        <v>3640000</v>
      </c>
      <c r="T632" s="28">
        <v>3640000</v>
      </c>
      <c r="U632" s="28">
        <v>3640000</v>
      </c>
      <c r="V632" s="28">
        <v>3640000</v>
      </c>
      <c r="W632" s="28">
        <v>3640000</v>
      </c>
      <c r="X632" s="28">
        <v>3640000</v>
      </c>
      <c r="Y632" s="28">
        <v>3640000</v>
      </c>
      <c r="Z632" s="28">
        <v>3640000</v>
      </c>
      <c r="AA632" s="28">
        <v>3640000</v>
      </c>
      <c r="AB632" s="28">
        <v>3640000</v>
      </c>
      <c r="AC632" s="28">
        <v>3640000</v>
      </c>
      <c r="AD632" s="28">
        <v>3640000</v>
      </c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</row>
    <row r="633" spans="2:52">
      <c r="B633" s="5" t="s">
        <v>179</v>
      </c>
      <c r="C633" s="5" t="b">
        <f t="shared" si="15"/>
        <v>1</v>
      </c>
      <c r="D633" s="5" t="s">
        <v>179</v>
      </c>
      <c r="E633" s="41">
        <v>5673000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41">
        <v>0</v>
      </c>
      <c r="Q633" s="28">
        <v>0</v>
      </c>
      <c r="R633" s="28">
        <v>0</v>
      </c>
      <c r="S633" s="28">
        <v>5957000</v>
      </c>
      <c r="T633" s="28">
        <v>5957000</v>
      </c>
      <c r="U633" s="28">
        <v>5957000</v>
      </c>
      <c r="V633" s="28">
        <v>5957000</v>
      </c>
      <c r="W633" s="28">
        <v>5957000</v>
      </c>
      <c r="X633" s="28">
        <v>5957000</v>
      </c>
      <c r="Y633" s="28">
        <v>5957000</v>
      </c>
      <c r="Z633" s="28">
        <v>5957000</v>
      </c>
      <c r="AA633" s="28">
        <v>5957000</v>
      </c>
      <c r="AB633" s="28">
        <v>5957000</v>
      </c>
      <c r="AC633" s="28">
        <v>5957000</v>
      </c>
      <c r="AD633" s="28">
        <v>5957000</v>
      </c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</row>
    <row r="634" spans="2:52">
      <c r="B634" s="5" t="s">
        <v>281</v>
      </c>
      <c r="C634" s="5" t="b">
        <f t="shared" si="15"/>
        <v>1</v>
      </c>
      <c r="D634" s="5" t="s">
        <v>281</v>
      </c>
      <c r="E634" s="41">
        <v>3840000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41">
        <v>3840000</v>
      </c>
      <c r="Q634" s="41">
        <v>3840000</v>
      </c>
      <c r="R634" s="41">
        <v>3840000</v>
      </c>
      <c r="S634" s="28">
        <v>4032000</v>
      </c>
      <c r="T634" s="28">
        <v>4032000</v>
      </c>
      <c r="U634" s="28">
        <v>4032000</v>
      </c>
      <c r="V634" s="28">
        <v>4032000</v>
      </c>
      <c r="W634" s="28">
        <v>4032000</v>
      </c>
      <c r="X634" s="28">
        <v>4032000</v>
      </c>
      <c r="Y634" s="28">
        <v>4032000</v>
      </c>
      <c r="Z634" s="28">
        <v>4032000</v>
      </c>
      <c r="AA634" s="28">
        <v>4032000</v>
      </c>
      <c r="AB634" s="28">
        <v>4032000</v>
      </c>
      <c r="AC634" s="28">
        <v>4032000</v>
      </c>
      <c r="AD634" s="28">
        <v>4032000</v>
      </c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</row>
    <row r="635" spans="2:52">
      <c r="B635" s="5" t="s">
        <v>282</v>
      </c>
      <c r="C635" s="5" t="b">
        <f t="shared" si="15"/>
        <v>1</v>
      </c>
      <c r="D635" s="5" t="s">
        <v>282</v>
      </c>
      <c r="E635" s="41">
        <v>3853000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41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</row>
    <row r="636" spans="2:52">
      <c r="B636" s="5" t="s">
        <v>283</v>
      </c>
      <c r="C636" s="5" t="b">
        <f t="shared" si="15"/>
        <v>1</v>
      </c>
      <c r="D636" s="5" t="s">
        <v>283</v>
      </c>
      <c r="E636" s="41">
        <v>3853000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41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</row>
    <row r="637" spans="2:52">
      <c r="B637" s="5" t="s">
        <v>284</v>
      </c>
      <c r="C637" s="5" t="b">
        <f t="shared" si="15"/>
        <v>1</v>
      </c>
      <c r="D637" s="5" t="s">
        <v>284</v>
      </c>
      <c r="E637" s="41">
        <v>3853000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41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</row>
    <row r="638" spans="2:52">
      <c r="B638" s="5" t="s">
        <v>285</v>
      </c>
      <c r="C638" s="5" t="b">
        <f t="shared" si="15"/>
        <v>1</v>
      </c>
      <c r="D638" s="5" t="s">
        <v>285</v>
      </c>
      <c r="E638" s="41">
        <v>3467000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41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</row>
    <row r="639" spans="2:52">
      <c r="B639" s="5" t="s">
        <v>181</v>
      </c>
      <c r="C639" s="5" t="b">
        <f t="shared" si="15"/>
        <v>1</v>
      </c>
      <c r="D639" s="5" t="s">
        <v>181</v>
      </c>
      <c r="E639" s="41">
        <v>3467000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41">
        <v>0</v>
      </c>
      <c r="Q639" s="28">
        <v>0</v>
      </c>
      <c r="R639" s="28">
        <v>3467000</v>
      </c>
      <c r="S639" s="28">
        <v>3640000</v>
      </c>
      <c r="T639" s="28">
        <v>3640000</v>
      </c>
      <c r="U639" s="28">
        <v>3640000</v>
      </c>
      <c r="V639" s="28">
        <v>3640000</v>
      </c>
      <c r="W639" s="28">
        <v>3640000</v>
      </c>
      <c r="X639" s="28">
        <v>3640000</v>
      </c>
      <c r="Y639" s="28">
        <v>3640000</v>
      </c>
      <c r="Z639" s="28">
        <v>3640000</v>
      </c>
      <c r="AA639" s="28">
        <v>3640000</v>
      </c>
      <c r="AB639" s="28">
        <v>3640000</v>
      </c>
      <c r="AC639" s="28">
        <v>3640000</v>
      </c>
      <c r="AD639" s="28">
        <v>3640000</v>
      </c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</row>
    <row r="640" spans="2:52">
      <c r="B640" s="5" t="s">
        <v>182</v>
      </c>
      <c r="C640" s="5" t="b">
        <f t="shared" si="15"/>
        <v>1</v>
      </c>
      <c r="D640" s="5" t="s">
        <v>182</v>
      </c>
      <c r="E640" s="41">
        <v>2610000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41">
        <v>0</v>
      </c>
      <c r="Q640" s="28">
        <v>0</v>
      </c>
      <c r="R640" s="28">
        <v>0</v>
      </c>
      <c r="S640" s="28">
        <v>2784000</v>
      </c>
      <c r="T640" s="28">
        <v>2784000</v>
      </c>
      <c r="U640" s="28">
        <v>2784000</v>
      </c>
      <c r="V640" s="28">
        <v>2784000</v>
      </c>
      <c r="W640" s="28">
        <v>2784000</v>
      </c>
      <c r="X640" s="28">
        <v>2784000</v>
      </c>
      <c r="Y640" s="28">
        <v>2784000</v>
      </c>
      <c r="Z640" s="28">
        <v>2784000</v>
      </c>
      <c r="AA640" s="28">
        <v>2784000</v>
      </c>
      <c r="AB640" s="28">
        <v>2784000</v>
      </c>
      <c r="AC640" s="28">
        <v>2784000</v>
      </c>
      <c r="AD640" s="28">
        <v>2784000</v>
      </c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</row>
    <row r="641" spans="2:52">
      <c r="B641" s="5" t="s">
        <v>183</v>
      </c>
      <c r="C641" s="5" t="b">
        <f t="shared" si="15"/>
        <v>1</v>
      </c>
      <c r="D641" s="5" t="s">
        <v>183</v>
      </c>
      <c r="E641" s="41">
        <v>3467000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41">
        <v>0</v>
      </c>
      <c r="Q641" s="28">
        <v>0</v>
      </c>
      <c r="R641" s="28">
        <v>0</v>
      </c>
      <c r="S641" s="28">
        <v>3640000</v>
      </c>
      <c r="T641" s="28">
        <v>3640000</v>
      </c>
      <c r="U641" s="28">
        <v>3640000</v>
      </c>
      <c r="V641" s="28">
        <v>3640000</v>
      </c>
      <c r="W641" s="28">
        <v>3640000</v>
      </c>
      <c r="X641" s="28">
        <v>3640000</v>
      </c>
      <c r="Y641" s="28">
        <v>3640000</v>
      </c>
      <c r="Z641" s="28">
        <v>3640000</v>
      </c>
      <c r="AA641" s="28">
        <v>3640000</v>
      </c>
      <c r="AB641" s="28">
        <v>3640000</v>
      </c>
      <c r="AC641" s="28">
        <v>3640000</v>
      </c>
      <c r="AD641" s="28">
        <v>3640000</v>
      </c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</row>
    <row r="642" spans="2:52">
      <c r="B642" s="5" t="s">
        <v>184</v>
      </c>
      <c r="C642" s="5" t="b">
        <f t="shared" si="15"/>
        <v>1</v>
      </c>
      <c r="D642" s="5" t="s">
        <v>184</v>
      </c>
      <c r="E642" s="41">
        <v>2610000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41">
        <v>0</v>
      </c>
      <c r="Q642" s="28">
        <v>0</v>
      </c>
      <c r="R642" s="28">
        <v>0</v>
      </c>
      <c r="S642" s="28">
        <v>2784000</v>
      </c>
      <c r="T642" s="28">
        <v>2784000</v>
      </c>
      <c r="U642" s="28">
        <v>2784000</v>
      </c>
      <c r="V642" s="28">
        <v>2784000</v>
      </c>
      <c r="W642" s="28">
        <v>2784000</v>
      </c>
      <c r="X642" s="28">
        <v>2784000</v>
      </c>
      <c r="Y642" s="28">
        <v>2784000</v>
      </c>
      <c r="Z642" s="28">
        <v>2784000</v>
      </c>
      <c r="AA642" s="28">
        <v>2784000</v>
      </c>
      <c r="AB642" s="28">
        <v>2784000</v>
      </c>
      <c r="AC642" s="28">
        <v>2784000</v>
      </c>
      <c r="AD642" s="28">
        <v>2784000</v>
      </c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</row>
    <row r="643" spans="2:52">
      <c r="B643" s="5" t="s">
        <v>286</v>
      </c>
      <c r="C643" s="5" t="b">
        <f t="shared" si="15"/>
        <v>1</v>
      </c>
      <c r="D643" s="5" t="s">
        <v>286</v>
      </c>
      <c r="E643" s="41">
        <v>3467000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41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 t="s">
        <v>323</v>
      </c>
      <c r="Y643" s="28" t="s">
        <v>323</v>
      </c>
      <c r="Z643" s="28" t="s">
        <v>323</v>
      </c>
      <c r="AA643" s="28" t="s">
        <v>323</v>
      </c>
      <c r="AB643" s="28" t="s">
        <v>323</v>
      </c>
      <c r="AC643" s="28" t="s">
        <v>323</v>
      </c>
      <c r="AD643" s="28" t="s">
        <v>323</v>
      </c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</row>
    <row r="644" spans="2:52">
      <c r="B644" s="5" t="s">
        <v>185</v>
      </c>
      <c r="C644" s="5" t="b">
        <f t="shared" si="15"/>
        <v>1</v>
      </c>
      <c r="D644" s="5" t="s">
        <v>185</v>
      </c>
      <c r="E644" s="41">
        <v>3467000</v>
      </c>
      <c r="G644" s="28">
        <v>0</v>
      </c>
      <c r="H644" s="28">
        <v>0</v>
      </c>
      <c r="I644" s="28">
        <v>0</v>
      </c>
      <c r="J644" s="28">
        <v>3467000</v>
      </c>
      <c r="K644" s="28">
        <v>3467000</v>
      </c>
      <c r="L644" s="28">
        <v>3467000</v>
      </c>
      <c r="M644" s="28">
        <v>3467000</v>
      </c>
      <c r="N644" s="28">
        <v>3467000</v>
      </c>
      <c r="O644" s="28">
        <v>3467000</v>
      </c>
      <c r="P644" s="41">
        <v>3467000</v>
      </c>
      <c r="Q644" s="28">
        <v>3467000</v>
      </c>
      <c r="R644" s="28">
        <v>3467000</v>
      </c>
      <c r="S644" s="28">
        <v>3640000</v>
      </c>
      <c r="T644" s="28">
        <v>3640000</v>
      </c>
      <c r="U644" s="28">
        <v>3640000</v>
      </c>
      <c r="V644" s="28">
        <v>3640000</v>
      </c>
      <c r="W644" s="28">
        <v>3640000</v>
      </c>
      <c r="X644" s="28">
        <v>3640000</v>
      </c>
      <c r="Y644" s="28">
        <v>3640000</v>
      </c>
      <c r="Z644" s="28">
        <v>3640000</v>
      </c>
      <c r="AA644" s="28">
        <v>3640000</v>
      </c>
      <c r="AB644" s="28">
        <v>3640000</v>
      </c>
      <c r="AC644" s="28">
        <v>3640000</v>
      </c>
      <c r="AD644" s="28">
        <v>3640000</v>
      </c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</row>
    <row r="645" spans="2:52">
      <c r="B645" s="5" t="s">
        <v>62</v>
      </c>
      <c r="C645" s="5" t="b">
        <f t="shared" si="15"/>
        <v>1</v>
      </c>
      <c r="D645" s="5" t="s">
        <v>62</v>
      </c>
      <c r="E645" s="41">
        <v>3467000</v>
      </c>
      <c r="G645" s="28">
        <v>0</v>
      </c>
      <c r="H645" s="28">
        <v>0</v>
      </c>
      <c r="I645" s="28">
        <v>0</v>
      </c>
      <c r="J645" s="28">
        <v>3467000</v>
      </c>
      <c r="K645" s="28">
        <v>3467000</v>
      </c>
      <c r="L645" s="28">
        <v>3467000</v>
      </c>
      <c r="M645" s="28">
        <v>3467000</v>
      </c>
      <c r="N645" s="28">
        <v>3467000</v>
      </c>
      <c r="O645" s="28">
        <v>3467000</v>
      </c>
      <c r="P645" s="41">
        <v>3467000</v>
      </c>
      <c r="Q645" s="28">
        <v>3467000</v>
      </c>
      <c r="R645" s="28">
        <v>3467000</v>
      </c>
      <c r="S645" s="28">
        <v>3640000</v>
      </c>
      <c r="T645" s="28">
        <v>3640000</v>
      </c>
      <c r="U645" s="28">
        <v>3640000</v>
      </c>
      <c r="V645" s="28">
        <v>3640000</v>
      </c>
      <c r="W645" s="28">
        <v>3640000</v>
      </c>
      <c r="X645" s="28">
        <v>3640000</v>
      </c>
      <c r="Y645" s="28">
        <v>3640000</v>
      </c>
      <c r="Z645" s="28">
        <v>3640000</v>
      </c>
      <c r="AA645" s="28">
        <v>3640000</v>
      </c>
      <c r="AB645" s="28">
        <v>3640000</v>
      </c>
      <c r="AC645" s="28">
        <v>3640000</v>
      </c>
      <c r="AD645" s="28">
        <v>3640000</v>
      </c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</row>
    <row r="646" spans="2:52">
      <c r="B646" s="5" t="s">
        <v>287</v>
      </c>
      <c r="C646" s="5" t="b">
        <f t="shared" si="15"/>
        <v>1</v>
      </c>
      <c r="D646" s="5" t="s">
        <v>287</v>
      </c>
      <c r="E646" s="41">
        <v>3467000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41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 t="s">
        <v>323</v>
      </c>
      <c r="Y646" s="28" t="s">
        <v>323</v>
      </c>
      <c r="Z646" s="28" t="s">
        <v>323</v>
      </c>
      <c r="AA646" s="28" t="s">
        <v>323</v>
      </c>
      <c r="AB646" s="28" t="s">
        <v>323</v>
      </c>
      <c r="AC646" s="28" t="s">
        <v>323</v>
      </c>
      <c r="AD646" s="28" t="s">
        <v>323</v>
      </c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</row>
    <row r="647" spans="2:52">
      <c r="B647" s="5" t="s">
        <v>187</v>
      </c>
      <c r="C647" s="5" t="b">
        <f t="shared" si="15"/>
        <v>1</v>
      </c>
      <c r="D647" s="5" t="s">
        <v>187</v>
      </c>
      <c r="E647" s="41">
        <v>1106000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41">
        <v>0</v>
      </c>
      <c r="Q647" s="28">
        <v>0</v>
      </c>
      <c r="R647" s="28">
        <v>0</v>
      </c>
      <c r="S647" s="28">
        <v>1161000</v>
      </c>
      <c r="T647" s="28">
        <v>1161000</v>
      </c>
      <c r="U647" s="28">
        <v>1161000</v>
      </c>
      <c r="V647" s="28">
        <v>1161000</v>
      </c>
      <c r="W647" s="28">
        <v>1161000</v>
      </c>
      <c r="X647" s="28">
        <v>1161000</v>
      </c>
      <c r="Y647" s="28">
        <v>1161000</v>
      </c>
      <c r="Z647" s="28">
        <v>1161000</v>
      </c>
      <c r="AA647" s="28">
        <v>1161000</v>
      </c>
      <c r="AB647" s="28">
        <v>1161000</v>
      </c>
      <c r="AC647" s="28">
        <v>1161000</v>
      </c>
      <c r="AD647" s="28">
        <v>1161000</v>
      </c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</row>
    <row r="648" spans="2:52">
      <c r="B648" s="5" t="s">
        <v>288</v>
      </c>
      <c r="C648" s="5" t="b">
        <f t="shared" si="15"/>
        <v>1</v>
      </c>
      <c r="D648" s="5" t="s">
        <v>288</v>
      </c>
      <c r="E648" s="41">
        <v>3467000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41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 t="s">
        <v>323</v>
      </c>
      <c r="Y648" s="28" t="s">
        <v>323</v>
      </c>
      <c r="Z648" s="28" t="s">
        <v>323</v>
      </c>
      <c r="AA648" s="28" t="s">
        <v>323</v>
      </c>
      <c r="AB648" s="28" t="s">
        <v>323</v>
      </c>
      <c r="AC648" s="28" t="s">
        <v>323</v>
      </c>
      <c r="AD648" s="28" t="s">
        <v>323</v>
      </c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</row>
    <row r="649" spans="2:52">
      <c r="B649" s="5" t="s">
        <v>188</v>
      </c>
      <c r="C649" s="5" t="b">
        <f t="shared" si="15"/>
        <v>1</v>
      </c>
      <c r="D649" s="5" t="s">
        <v>188</v>
      </c>
      <c r="E649" s="41">
        <v>1106000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41">
        <v>0</v>
      </c>
      <c r="Q649" s="28">
        <v>0</v>
      </c>
      <c r="R649" s="28">
        <v>0</v>
      </c>
      <c r="S649" s="28">
        <v>1161000</v>
      </c>
      <c r="T649" s="28">
        <v>1161000</v>
      </c>
      <c r="U649" s="28">
        <v>1161000</v>
      </c>
      <c r="V649" s="28">
        <v>1161000</v>
      </c>
      <c r="W649" s="28">
        <v>1161000</v>
      </c>
      <c r="X649" s="28">
        <v>1161000</v>
      </c>
      <c r="Y649" s="28">
        <v>1161000</v>
      </c>
      <c r="Z649" s="28">
        <v>1161000</v>
      </c>
      <c r="AA649" s="28">
        <v>1161000</v>
      </c>
      <c r="AB649" s="28">
        <v>1161000</v>
      </c>
      <c r="AC649" s="28">
        <v>1161000</v>
      </c>
      <c r="AD649" s="28">
        <v>1161000</v>
      </c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</row>
    <row r="650" spans="2:52">
      <c r="B650" s="5" t="s">
        <v>189</v>
      </c>
      <c r="C650" s="5" t="b">
        <f t="shared" si="15"/>
        <v>1</v>
      </c>
      <c r="D650" s="5" t="s">
        <v>189</v>
      </c>
      <c r="E650" s="41">
        <v>3467000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41">
        <v>0</v>
      </c>
      <c r="Q650" s="28">
        <v>0</v>
      </c>
      <c r="R650" s="28">
        <v>0</v>
      </c>
      <c r="S650" s="28">
        <v>3640000</v>
      </c>
      <c r="T650" s="28">
        <v>3640000</v>
      </c>
      <c r="U650" s="28">
        <v>3640000</v>
      </c>
      <c r="V650" s="28">
        <v>3640000</v>
      </c>
      <c r="W650" s="28">
        <v>3640000</v>
      </c>
      <c r="X650" s="28">
        <v>3640000</v>
      </c>
      <c r="Y650" s="28">
        <v>3640000</v>
      </c>
      <c r="Z650" s="28">
        <v>3640000</v>
      </c>
      <c r="AA650" s="28">
        <v>3640000</v>
      </c>
      <c r="AB650" s="28">
        <v>3640000</v>
      </c>
      <c r="AC650" s="28">
        <v>3640000</v>
      </c>
      <c r="AD650" s="28">
        <v>3640000</v>
      </c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</row>
    <row r="651" spans="2:52">
      <c r="B651" s="5" t="s">
        <v>190</v>
      </c>
      <c r="C651" s="5" t="b">
        <f t="shared" si="15"/>
        <v>1</v>
      </c>
      <c r="D651" s="5" t="s">
        <v>190</v>
      </c>
      <c r="E651" s="41">
        <v>4905000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41">
        <v>4905000</v>
      </c>
      <c r="Q651" s="41">
        <v>4905000</v>
      </c>
      <c r="R651" s="41">
        <v>4905000</v>
      </c>
      <c r="S651" s="28">
        <v>5150000</v>
      </c>
      <c r="T651" s="28">
        <v>5150000</v>
      </c>
      <c r="U651" s="28">
        <v>5150000</v>
      </c>
      <c r="V651" s="28">
        <v>5150000</v>
      </c>
      <c r="W651" s="28">
        <v>5150000</v>
      </c>
      <c r="X651" s="28">
        <v>5150000</v>
      </c>
      <c r="Y651" s="28">
        <v>5150000</v>
      </c>
      <c r="Z651" s="28">
        <v>5150000</v>
      </c>
      <c r="AA651" s="28">
        <v>5150000</v>
      </c>
      <c r="AB651" s="28">
        <v>5150000</v>
      </c>
      <c r="AC651" s="28">
        <v>5150000</v>
      </c>
      <c r="AD651" s="28">
        <v>5150000</v>
      </c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</row>
    <row r="652" spans="2:52">
      <c r="B652" s="5" t="s">
        <v>59</v>
      </c>
      <c r="C652" s="5" t="b">
        <f t="shared" si="15"/>
        <v>1</v>
      </c>
      <c r="D652" s="5" t="s">
        <v>59</v>
      </c>
      <c r="E652" s="41">
        <v>2773000</v>
      </c>
      <c r="G652" s="28">
        <v>0</v>
      </c>
      <c r="H652" s="28">
        <v>0</v>
      </c>
      <c r="I652" s="28">
        <v>0</v>
      </c>
      <c r="J652" s="28">
        <v>0</v>
      </c>
      <c r="K652" s="28">
        <v>2773000</v>
      </c>
      <c r="L652" s="28">
        <v>2773000</v>
      </c>
      <c r="M652" s="28">
        <v>2773000</v>
      </c>
      <c r="N652" s="28">
        <v>2773000</v>
      </c>
      <c r="O652" s="28">
        <v>2773000</v>
      </c>
      <c r="P652" s="41">
        <v>2773000</v>
      </c>
      <c r="Q652" s="28">
        <v>2773000</v>
      </c>
      <c r="R652" s="28">
        <v>2773000</v>
      </c>
      <c r="S652" s="28">
        <v>2912000</v>
      </c>
      <c r="T652" s="28">
        <v>2912000</v>
      </c>
      <c r="U652" s="28">
        <v>2912000</v>
      </c>
      <c r="V652" s="28">
        <v>2912000</v>
      </c>
      <c r="W652" s="28">
        <v>2912000</v>
      </c>
      <c r="X652" s="28">
        <v>2912000</v>
      </c>
      <c r="Y652" s="28">
        <v>2912000</v>
      </c>
      <c r="Z652" s="28">
        <v>2912000</v>
      </c>
      <c r="AA652" s="28">
        <v>2912000</v>
      </c>
      <c r="AB652" s="28">
        <v>2912000</v>
      </c>
      <c r="AC652" s="28">
        <v>2912000</v>
      </c>
      <c r="AD652" s="28">
        <v>2912000</v>
      </c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</row>
    <row r="653" spans="2:52">
      <c r="B653" s="5" t="s">
        <v>60</v>
      </c>
      <c r="C653" s="5" t="b">
        <f t="shared" si="15"/>
        <v>1</v>
      </c>
      <c r="D653" s="5" t="s">
        <v>60</v>
      </c>
      <c r="E653" s="41">
        <v>4905000</v>
      </c>
      <c r="G653" s="28">
        <v>0</v>
      </c>
      <c r="H653" s="28">
        <v>0</v>
      </c>
      <c r="I653" s="28">
        <v>0</v>
      </c>
      <c r="J653" s="28">
        <v>0</v>
      </c>
      <c r="K653" s="28">
        <v>4905000</v>
      </c>
      <c r="L653" s="28">
        <v>4905000</v>
      </c>
      <c r="M653" s="28">
        <v>4905000</v>
      </c>
      <c r="N653" s="28">
        <v>4905000</v>
      </c>
      <c r="O653" s="28">
        <v>4905000</v>
      </c>
      <c r="P653" s="41">
        <v>4905000</v>
      </c>
      <c r="Q653" s="28">
        <v>4905000</v>
      </c>
      <c r="R653" s="28">
        <v>4905000</v>
      </c>
      <c r="S653" s="28">
        <v>5150000</v>
      </c>
      <c r="T653" s="28">
        <v>5150000</v>
      </c>
      <c r="U653" s="28">
        <v>5150000</v>
      </c>
      <c r="V653" s="28">
        <v>5150000</v>
      </c>
      <c r="W653" s="28">
        <v>5150000</v>
      </c>
      <c r="X653" s="28">
        <v>5150000</v>
      </c>
      <c r="Y653" s="28">
        <v>5150000</v>
      </c>
      <c r="Z653" s="28">
        <v>5150000</v>
      </c>
      <c r="AA653" s="28">
        <v>5150000</v>
      </c>
      <c r="AB653" s="28">
        <v>5150000</v>
      </c>
      <c r="AC653" s="28">
        <v>5150000</v>
      </c>
      <c r="AD653" s="28">
        <v>5150000</v>
      </c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</row>
    <row r="654" spans="2:52">
      <c r="B654" s="5" t="s">
        <v>61</v>
      </c>
      <c r="C654" s="5" t="b">
        <f t="shared" si="15"/>
        <v>1</v>
      </c>
      <c r="D654" s="5" t="s">
        <v>61</v>
      </c>
      <c r="E654" s="41">
        <v>2773000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41">
        <v>0</v>
      </c>
      <c r="Q654" s="28">
        <v>0</v>
      </c>
      <c r="R654" s="28">
        <v>0</v>
      </c>
      <c r="S654" s="28">
        <v>2912000</v>
      </c>
      <c r="T654" s="28">
        <v>2912000</v>
      </c>
      <c r="U654" s="28">
        <v>2912000</v>
      </c>
      <c r="V654" s="28">
        <v>2912000</v>
      </c>
      <c r="W654" s="28">
        <v>2912000</v>
      </c>
      <c r="X654" s="28">
        <v>2912000</v>
      </c>
      <c r="Y654" s="28">
        <v>2912000</v>
      </c>
      <c r="Z654" s="28">
        <v>2912000</v>
      </c>
      <c r="AA654" s="28">
        <v>2912000</v>
      </c>
      <c r="AB654" s="28">
        <v>2912000</v>
      </c>
      <c r="AC654" s="28">
        <v>2912000</v>
      </c>
      <c r="AD654" s="28">
        <v>2912000</v>
      </c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</row>
    <row r="655" spans="2:52">
      <c r="B655" s="5" t="s">
        <v>191</v>
      </c>
      <c r="C655" s="5" t="b">
        <f t="shared" si="15"/>
        <v>1</v>
      </c>
      <c r="D655" s="5" t="s">
        <v>191</v>
      </c>
      <c r="E655" s="41">
        <v>2773000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41">
        <v>0</v>
      </c>
      <c r="Q655" s="28">
        <v>0</v>
      </c>
      <c r="R655" s="28">
        <v>0</v>
      </c>
      <c r="S655" s="28">
        <v>2912000</v>
      </c>
      <c r="T655" s="28">
        <v>2912000</v>
      </c>
      <c r="U655" s="28">
        <v>2912000</v>
      </c>
      <c r="V655" s="28">
        <v>2912000</v>
      </c>
      <c r="W655" s="28">
        <v>2912000</v>
      </c>
      <c r="X655" s="28">
        <v>2912000</v>
      </c>
      <c r="Y655" s="28">
        <v>2912000</v>
      </c>
      <c r="Z655" s="28">
        <v>2912000</v>
      </c>
      <c r="AA655" s="28">
        <v>2912000</v>
      </c>
      <c r="AB655" s="28">
        <v>2912000</v>
      </c>
      <c r="AC655" s="28">
        <v>2912000</v>
      </c>
      <c r="AD655" s="28">
        <v>2912000</v>
      </c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</row>
    <row r="656" spans="2:52">
      <c r="B656" s="5" t="s">
        <v>192</v>
      </c>
      <c r="C656" s="5" t="b">
        <f t="shared" si="15"/>
        <v>1</v>
      </c>
      <c r="D656" s="5" t="s">
        <v>192</v>
      </c>
      <c r="E656" s="41">
        <v>1106000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41">
        <v>0</v>
      </c>
      <c r="Q656" s="28">
        <v>0</v>
      </c>
      <c r="R656" s="28">
        <v>0</v>
      </c>
      <c r="S656" s="28">
        <v>1161000</v>
      </c>
      <c r="T656" s="28">
        <v>1161000</v>
      </c>
      <c r="U656" s="28">
        <v>1161000</v>
      </c>
      <c r="V656" s="28">
        <v>1161000</v>
      </c>
      <c r="W656" s="28">
        <v>1161000</v>
      </c>
      <c r="X656" s="28">
        <v>1161000</v>
      </c>
      <c r="Y656" s="28">
        <v>1161000</v>
      </c>
      <c r="Z656" s="28">
        <v>1161000</v>
      </c>
      <c r="AA656" s="28">
        <v>1161000</v>
      </c>
      <c r="AB656" s="28">
        <v>1161000</v>
      </c>
      <c r="AC656" s="28">
        <v>1161000</v>
      </c>
      <c r="AD656" s="28">
        <v>1161000</v>
      </c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</row>
    <row r="657" spans="1:131">
      <c r="B657" s="5" t="s">
        <v>193</v>
      </c>
      <c r="C657" s="5" t="b">
        <f t="shared" si="15"/>
        <v>1</v>
      </c>
      <c r="D657" s="5" t="s">
        <v>193</v>
      </c>
      <c r="E657" s="41">
        <v>3467000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41">
        <v>0</v>
      </c>
      <c r="Q657" s="28">
        <v>0</v>
      </c>
      <c r="R657" s="28">
        <v>0</v>
      </c>
      <c r="S657" s="28">
        <v>3640000</v>
      </c>
      <c r="T657" s="28">
        <v>3640000</v>
      </c>
      <c r="U657" s="28">
        <v>3640000</v>
      </c>
      <c r="V657" s="28">
        <v>3640000</v>
      </c>
      <c r="W657" s="28">
        <v>3640000</v>
      </c>
      <c r="X657" s="28">
        <v>3640000</v>
      </c>
      <c r="Y657" s="28">
        <v>3640000</v>
      </c>
      <c r="Z657" s="28">
        <v>3640000</v>
      </c>
      <c r="AA657" s="28">
        <v>3640000</v>
      </c>
      <c r="AB657" s="28">
        <v>3640000</v>
      </c>
      <c r="AC657" s="28">
        <v>3640000</v>
      </c>
      <c r="AD657" s="28">
        <v>3640000</v>
      </c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</row>
    <row r="658" spans="1:131"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22"/>
      <c r="AF658" s="22"/>
    </row>
    <row r="659" spans="1:131"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</row>
    <row r="660" spans="1:131">
      <c r="D660" s="44" t="s">
        <v>67</v>
      </c>
      <c r="G660" s="48">
        <f>SUM(G36:G657)</f>
        <v>5161000</v>
      </c>
      <c r="H660" s="48">
        <f t="shared" ref="H660:AD660" si="16">SUM(H36:H657)</f>
        <v>5161000</v>
      </c>
      <c r="I660" s="48">
        <f t="shared" si="16"/>
        <v>5161000</v>
      </c>
      <c r="J660" s="48">
        <f t="shared" si="16"/>
        <v>21608000</v>
      </c>
      <c r="K660" s="48">
        <f t="shared" si="16"/>
        <v>29286000</v>
      </c>
      <c r="L660" s="48">
        <f t="shared" si="16"/>
        <v>29286000</v>
      </c>
      <c r="M660" s="48">
        <f t="shared" si="16"/>
        <v>29286000</v>
      </c>
      <c r="N660" s="48">
        <f t="shared" si="16"/>
        <v>29286000</v>
      </c>
      <c r="O660" s="48">
        <f t="shared" si="16"/>
        <v>29286000</v>
      </c>
      <c r="P660" s="48">
        <f t="shared" si="16"/>
        <v>45624000</v>
      </c>
      <c r="Q660" s="48">
        <f t="shared" si="16"/>
        <v>89439700</v>
      </c>
      <c r="R660" s="48">
        <f t="shared" si="16"/>
        <v>95867700</v>
      </c>
      <c r="S660" s="48">
        <f t="shared" si="16"/>
        <v>411099000</v>
      </c>
      <c r="T660" s="48">
        <f t="shared" si="16"/>
        <v>433530000</v>
      </c>
      <c r="U660" s="48">
        <f t="shared" si="16"/>
        <v>1042126400</v>
      </c>
      <c r="V660" s="48">
        <f t="shared" si="16"/>
        <v>1042126400</v>
      </c>
      <c r="W660" s="48">
        <f t="shared" si="16"/>
        <v>1042126400</v>
      </c>
      <c r="X660" s="48">
        <f t="shared" si="16"/>
        <v>1275680000</v>
      </c>
      <c r="Y660" s="48">
        <f t="shared" si="16"/>
        <v>1275680000</v>
      </c>
      <c r="Z660" s="48">
        <f t="shared" si="16"/>
        <v>1275680000</v>
      </c>
      <c r="AA660" s="48">
        <f t="shared" si="16"/>
        <v>1275680000</v>
      </c>
      <c r="AB660" s="48">
        <f t="shared" si="16"/>
        <v>1275680000</v>
      </c>
      <c r="AC660" s="48">
        <f t="shared" si="16"/>
        <v>1275680000</v>
      </c>
      <c r="AD660" s="48">
        <f t="shared" si="16"/>
        <v>1275680000</v>
      </c>
    </row>
    <row r="661" spans="1:131"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</row>
    <row r="662" spans="1:131" s="10" customFormat="1">
      <c r="A662" s="5"/>
      <c r="B662" s="5"/>
      <c r="C662" s="149"/>
      <c r="D662" s="11"/>
      <c r="E662" s="11"/>
      <c r="F662" s="11"/>
      <c r="G662" s="11"/>
      <c r="H662" s="1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</row>
    <row r="663" spans="1:131" s="10" customFormat="1" ht="18">
      <c r="A663" s="5"/>
      <c r="B663" s="5"/>
      <c r="C663" s="149"/>
      <c r="D663" s="21" t="s">
        <v>68</v>
      </c>
      <c r="E663" s="11"/>
      <c r="F663" s="11"/>
      <c r="G663" s="11"/>
      <c r="H663" s="1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</row>
    <row r="664" spans="1:131" s="10" customFormat="1" ht="17.25">
      <c r="A664" s="5"/>
      <c r="B664" s="5"/>
      <c r="C664" s="46"/>
      <c r="D664" s="11"/>
      <c r="E664" s="11"/>
      <c r="F664" s="11"/>
      <c r="G664" s="11"/>
      <c r="H664" s="1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</row>
    <row r="667" spans="1:131">
      <c r="D667" s="14" t="s">
        <v>69</v>
      </c>
      <c r="E667" s="14"/>
      <c r="F667" s="14"/>
      <c r="G667" s="14">
        <v>42005</v>
      </c>
      <c r="H667" s="14">
        <v>42036</v>
      </c>
      <c r="I667" s="14">
        <v>42064</v>
      </c>
      <c r="J667" s="14">
        <v>42095</v>
      </c>
      <c r="K667" s="14">
        <v>42125</v>
      </c>
      <c r="L667" s="14">
        <v>42156</v>
      </c>
      <c r="M667" s="14">
        <v>42186</v>
      </c>
      <c r="N667" s="14">
        <v>42217</v>
      </c>
      <c r="O667" s="14">
        <v>42248</v>
      </c>
      <c r="P667" s="14">
        <v>42278</v>
      </c>
      <c r="Q667" s="14">
        <v>42309</v>
      </c>
      <c r="R667" s="14">
        <v>42339</v>
      </c>
      <c r="S667" s="14">
        <v>42370</v>
      </c>
      <c r="T667" s="14">
        <v>42401</v>
      </c>
      <c r="U667" s="14">
        <v>42430</v>
      </c>
      <c r="V667" s="14">
        <v>42461</v>
      </c>
      <c r="W667" s="14">
        <v>42491</v>
      </c>
      <c r="X667" s="14">
        <v>42522</v>
      </c>
      <c r="Y667" s="14">
        <v>42552</v>
      </c>
      <c r="Z667" s="14">
        <v>42583</v>
      </c>
      <c r="AA667" s="14">
        <v>42614</v>
      </c>
      <c r="AB667" s="14">
        <v>42644</v>
      </c>
      <c r="AC667" s="14">
        <v>42675</v>
      </c>
      <c r="AD667" s="14">
        <v>42705</v>
      </c>
    </row>
    <row r="668" spans="1:131"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131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131">
      <c r="D670" s="5" t="s">
        <v>70</v>
      </c>
      <c r="G670" s="5">
        <v>0</v>
      </c>
      <c r="H670" s="81">
        <f>H679-G679</f>
        <v>1</v>
      </c>
      <c r="I670" s="81">
        <f>I679-H679</f>
        <v>0</v>
      </c>
      <c r="J670" s="81">
        <f>J679-I679</f>
        <v>0</v>
      </c>
      <c r="K670" s="81">
        <f t="shared" ref="K670:R670" si="17">K679-J679</f>
        <v>3</v>
      </c>
      <c r="L670" s="81">
        <f t="shared" si="17"/>
        <v>0</v>
      </c>
      <c r="M670" s="81">
        <f t="shared" si="17"/>
        <v>0</v>
      </c>
      <c r="N670" s="81">
        <f t="shared" si="17"/>
        <v>0</v>
      </c>
      <c r="O670" s="81">
        <f t="shared" si="17"/>
        <v>0</v>
      </c>
      <c r="P670" s="81">
        <f t="shared" si="17"/>
        <v>0</v>
      </c>
      <c r="Q670" s="81">
        <f t="shared" si="17"/>
        <v>0</v>
      </c>
      <c r="R670" s="81">
        <f t="shared" si="17"/>
        <v>0</v>
      </c>
      <c r="S670" s="81">
        <f t="shared" ref="S670:AD670" si="18">S679-R679</f>
        <v>2</v>
      </c>
      <c r="T670" s="81">
        <f t="shared" si="18"/>
        <v>0</v>
      </c>
      <c r="U670" s="81">
        <f t="shared" si="18"/>
        <v>0</v>
      </c>
      <c r="V670" s="81">
        <f t="shared" si="18"/>
        <v>0</v>
      </c>
      <c r="W670" s="81">
        <f t="shared" si="18"/>
        <v>0</v>
      </c>
      <c r="X670" s="81">
        <f t="shared" si="18"/>
        <v>0</v>
      </c>
      <c r="Y670" s="81">
        <f t="shared" si="18"/>
        <v>0</v>
      </c>
      <c r="Z670" s="81">
        <f t="shared" si="18"/>
        <v>0</v>
      </c>
      <c r="AA670" s="81">
        <f t="shared" si="18"/>
        <v>0</v>
      </c>
      <c r="AB670" s="81">
        <f t="shared" si="18"/>
        <v>0</v>
      </c>
      <c r="AC670" s="81">
        <f t="shared" si="18"/>
        <v>0</v>
      </c>
      <c r="AD670" s="81">
        <f t="shared" si="18"/>
        <v>0</v>
      </c>
    </row>
    <row r="671" spans="1:131" ht="15.75" customHeight="1">
      <c r="D671" s="5" t="s">
        <v>71</v>
      </c>
      <c r="G671" s="5">
        <v>0</v>
      </c>
      <c r="H671" s="81">
        <f>H680-G680</f>
        <v>0</v>
      </c>
      <c r="I671" s="81">
        <f t="shared" ref="I671:R671" si="19">I680-H680</f>
        <v>0</v>
      </c>
      <c r="J671" s="81">
        <f t="shared" si="19"/>
        <v>2</v>
      </c>
      <c r="K671" s="81">
        <f t="shared" si="19"/>
        <v>-1</v>
      </c>
      <c r="L671" s="81">
        <f t="shared" si="19"/>
        <v>0</v>
      </c>
      <c r="M671" s="81">
        <f t="shared" si="19"/>
        <v>0</v>
      </c>
      <c r="N671" s="81">
        <f t="shared" si="19"/>
        <v>0</v>
      </c>
      <c r="O671" s="81">
        <f t="shared" si="19"/>
        <v>0</v>
      </c>
      <c r="P671" s="81">
        <f t="shared" si="19"/>
        <v>2</v>
      </c>
      <c r="Q671" s="81">
        <f t="shared" si="19"/>
        <v>20</v>
      </c>
      <c r="R671" s="81">
        <f t="shared" si="19"/>
        <v>1</v>
      </c>
      <c r="S671" s="81">
        <f t="shared" ref="S671:AD671" si="20">S680-R680</f>
        <v>136</v>
      </c>
      <c r="T671" s="81">
        <f t="shared" si="20"/>
        <v>4</v>
      </c>
      <c r="U671" s="81">
        <f t="shared" si="20"/>
        <v>215</v>
      </c>
      <c r="V671" s="81">
        <f t="shared" si="20"/>
        <v>0</v>
      </c>
      <c r="W671" s="81">
        <f t="shared" si="20"/>
        <v>0</v>
      </c>
      <c r="X671" s="81">
        <f t="shared" si="20"/>
        <v>101</v>
      </c>
      <c r="Y671" s="81">
        <f t="shared" si="20"/>
        <v>0</v>
      </c>
      <c r="Z671" s="81">
        <f t="shared" si="20"/>
        <v>0</v>
      </c>
      <c r="AA671" s="81">
        <f t="shared" si="20"/>
        <v>0</v>
      </c>
      <c r="AB671" s="81">
        <f t="shared" si="20"/>
        <v>0</v>
      </c>
      <c r="AC671" s="81">
        <f t="shared" si="20"/>
        <v>0</v>
      </c>
      <c r="AD671" s="81">
        <f t="shared" si="20"/>
        <v>0</v>
      </c>
    </row>
    <row r="672" spans="1:131"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4" spans="4:30">
      <c r="D674" s="5" t="s">
        <v>72</v>
      </c>
      <c r="G674" s="5">
        <f>SUM(G670:G671)</f>
        <v>0</v>
      </c>
      <c r="H674" s="5">
        <f t="shared" ref="H674:AD674" si="21">SUM(H670:H671)</f>
        <v>1</v>
      </c>
      <c r="I674" s="5">
        <f t="shared" si="21"/>
        <v>0</v>
      </c>
      <c r="J674" s="5">
        <f t="shared" si="21"/>
        <v>2</v>
      </c>
      <c r="K674" s="5">
        <f t="shared" si="21"/>
        <v>2</v>
      </c>
      <c r="L674" s="5">
        <f t="shared" si="21"/>
        <v>0</v>
      </c>
      <c r="M674" s="5">
        <f t="shared" si="21"/>
        <v>0</v>
      </c>
      <c r="N674" s="5">
        <f t="shared" si="21"/>
        <v>0</v>
      </c>
      <c r="O674" s="5">
        <f t="shared" si="21"/>
        <v>0</v>
      </c>
      <c r="P674" s="5">
        <f t="shared" si="21"/>
        <v>2</v>
      </c>
      <c r="Q674" s="5">
        <f t="shared" si="21"/>
        <v>20</v>
      </c>
      <c r="R674" s="5">
        <f t="shared" si="21"/>
        <v>1</v>
      </c>
      <c r="S674" s="5">
        <f t="shared" si="21"/>
        <v>138</v>
      </c>
      <c r="T674" s="5">
        <f t="shared" si="21"/>
        <v>4</v>
      </c>
      <c r="U674" s="5">
        <f t="shared" si="21"/>
        <v>215</v>
      </c>
      <c r="V674" s="5">
        <f t="shared" si="21"/>
        <v>0</v>
      </c>
      <c r="W674" s="5">
        <f t="shared" si="21"/>
        <v>0</v>
      </c>
      <c r="X674" s="5">
        <f t="shared" si="21"/>
        <v>101</v>
      </c>
      <c r="Y674" s="5">
        <f t="shared" si="21"/>
        <v>0</v>
      </c>
      <c r="Z674" s="5">
        <f t="shared" si="21"/>
        <v>0</v>
      </c>
      <c r="AA674" s="5">
        <f t="shared" si="21"/>
        <v>0</v>
      </c>
      <c r="AB674" s="5">
        <f t="shared" si="21"/>
        <v>0</v>
      </c>
      <c r="AC674" s="5">
        <f t="shared" si="21"/>
        <v>0</v>
      </c>
      <c r="AD674" s="5">
        <f t="shared" si="21"/>
        <v>0</v>
      </c>
    </row>
    <row r="676" spans="4:30">
      <c r="D676" s="14" t="s">
        <v>73</v>
      </c>
      <c r="E676" s="14"/>
      <c r="F676" s="14"/>
      <c r="G676" s="14">
        <v>42005</v>
      </c>
      <c r="H676" s="14">
        <v>42036</v>
      </c>
      <c r="I676" s="14">
        <v>42064</v>
      </c>
      <c r="J676" s="14">
        <v>42095</v>
      </c>
      <c r="K676" s="14">
        <v>42125</v>
      </c>
      <c r="L676" s="14">
        <v>42156</v>
      </c>
      <c r="M676" s="14">
        <v>42186</v>
      </c>
      <c r="N676" s="14">
        <v>42217</v>
      </c>
      <c r="O676" s="14">
        <v>42248</v>
      </c>
      <c r="P676" s="14">
        <v>42278</v>
      </c>
      <c r="Q676" s="14">
        <v>42309</v>
      </c>
      <c r="R676" s="14">
        <v>42339</v>
      </c>
      <c r="S676" s="14">
        <v>42370</v>
      </c>
      <c r="T676" s="14">
        <v>42401</v>
      </c>
      <c r="U676" s="14">
        <v>42430</v>
      </c>
      <c r="V676" s="14">
        <v>42461</v>
      </c>
      <c r="W676" s="14">
        <v>42491</v>
      </c>
      <c r="X676" s="14">
        <v>42522</v>
      </c>
      <c r="Y676" s="14">
        <v>42552</v>
      </c>
      <c r="Z676" s="14">
        <v>42583</v>
      </c>
      <c r="AA676" s="14">
        <v>42614</v>
      </c>
      <c r="AB676" s="14">
        <v>42644</v>
      </c>
      <c r="AC676" s="14">
        <v>42675</v>
      </c>
      <c r="AD676" s="14">
        <v>42705</v>
      </c>
    </row>
    <row r="677" spans="4:30"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4:30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4:30">
      <c r="D679" s="5" t="s">
        <v>70</v>
      </c>
      <c r="G679" s="81">
        <f>COUNTIF(G18:G24,"&gt;0")-1</f>
        <v>1</v>
      </c>
      <c r="H679" s="81">
        <f>COUNTIF(H18:H24,"&gt;0")-1</f>
        <v>2</v>
      </c>
      <c r="I679" s="81">
        <f>COUNTIF(I18:I24,"&gt;0")-1</f>
        <v>2</v>
      </c>
      <c r="J679" s="81">
        <f>COUNTIF(J18:J24,"&gt;0")-1</f>
        <v>2</v>
      </c>
      <c r="K679" s="5">
        <f t="shared" ref="K679:AD679" si="22">COUNTIF(K18:K24,"&gt;0")</f>
        <v>5</v>
      </c>
      <c r="L679" s="5">
        <f t="shared" si="22"/>
        <v>5</v>
      </c>
      <c r="M679" s="5">
        <f t="shared" si="22"/>
        <v>5</v>
      </c>
      <c r="N679" s="5">
        <f t="shared" si="22"/>
        <v>5</v>
      </c>
      <c r="O679" s="5">
        <f t="shared" si="22"/>
        <v>5</v>
      </c>
      <c r="P679" s="5">
        <f t="shared" si="22"/>
        <v>5</v>
      </c>
      <c r="Q679" s="5">
        <f t="shared" si="22"/>
        <v>5</v>
      </c>
      <c r="R679" s="5">
        <f t="shared" si="22"/>
        <v>5</v>
      </c>
      <c r="S679" s="5">
        <f t="shared" si="22"/>
        <v>7</v>
      </c>
      <c r="T679" s="5">
        <f t="shared" si="22"/>
        <v>7</v>
      </c>
      <c r="U679" s="5">
        <f t="shared" si="22"/>
        <v>7</v>
      </c>
      <c r="V679" s="5">
        <f t="shared" si="22"/>
        <v>7</v>
      </c>
      <c r="W679" s="5">
        <f t="shared" si="22"/>
        <v>7</v>
      </c>
      <c r="X679" s="5">
        <f t="shared" si="22"/>
        <v>7</v>
      </c>
      <c r="Y679" s="5">
        <f t="shared" si="22"/>
        <v>7</v>
      </c>
      <c r="Z679" s="5">
        <f t="shared" si="22"/>
        <v>7</v>
      </c>
      <c r="AA679" s="5">
        <f t="shared" si="22"/>
        <v>7</v>
      </c>
      <c r="AB679" s="5">
        <f t="shared" si="22"/>
        <v>7</v>
      </c>
      <c r="AC679" s="5">
        <f t="shared" si="22"/>
        <v>7</v>
      </c>
      <c r="AD679" s="5">
        <f t="shared" si="22"/>
        <v>7</v>
      </c>
    </row>
    <row r="680" spans="4:30">
      <c r="D680" s="5" t="s">
        <v>71</v>
      </c>
      <c r="G680" s="81">
        <f>COUNTIF(G36:G528,"&gt;0")+1</f>
        <v>2</v>
      </c>
      <c r="H680" s="81">
        <f>COUNTIF(H36:H528,"&gt;0")+1</f>
        <v>2</v>
      </c>
      <c r="I680" s="81">
        <f>COUNTIF(I36:I528,"&gt;0")+1</f>
        <v>2</v>
      </c>
      <c r="J680" s="81">
        <f>COUNTIF(J36:J528,"&gt;0")+1</f>
        <v>4</v>
      </c>
      <c r="K680" s="5">
        <f t="shared" ref="K680:AD680" si="23">COUNTIF(K36:K528,"&gt;0")</f>
        <v>3</v>
      </c>
      <c r="L680" s="5">
        <f t="shared" si="23"/>
        <v>3</v>
      </c>
      <c r="M680" s="5">
        <f t="shared" si="23"/>
        <v>3</v>
      </c>
      <c r="N680" s="5">
        <f t="shared" si="23"/>
        <v>3</v>
      </c>
      <c r="O680" s="5">
        <f t="shared" si="23"/>
        <v>3</v>
      </c>
      <c r="P680" s="5">
        <f t="shared" si="23"/>
        <v>5</v>
      </c>
      <c r="Q680" s="5">
        <f t="shared" si="23"/>
        <v>25</v>
      </c>
      <c r="R680" s="5">
        <f t="shared" si="23"/>
        <v>26</v>
      </c>
      <c r="S680" s="5">
        <f t="shared" si="23"/>
        <v>162</v>
      </c>
      <c r="T680" s="5">
        <f t="shared" si="23"/>
        <v>166</v>
      </c>
      <c r="U680" s="5">
        <f t="shared" si="23"/>
        <v>381</v>
      </c>
      <c r="V680" s="5">
        <f t="shared" si="23"/>
        <v>381</v>
      </c>
      <c r="W680" s="5">
        <f t="shared" si="23"/>
        <v>381</v>
      </c>
      <c r="X680" s="5">
        <f t="shared" si="23"/>
        <v>482</v>
      </c>
      <c r="Y680" s="5">
        <f t="shared" si="23"/>
        <v>482</v>
      </c>
      <c r="Z680" s="5">
        <f t="shared" si="23"/>
        <v>482</v>
      </c>
      <c r="AA680" s="5">
        <f t="shared" si="23"/>
        <v>482</v>
      </c>
      <c r="AB680" s="5">
        <f t="shared" si="23"/>
        <v>482</v>
      </c>
      <c r="AC680" s="5">
        <f t="shared" si="23"/>
        <v>482</v>
      </c>
      <c r="AD680" s="5">
        <f t="shared" si="23"/>
        <v>482</v>
      </c>
    </row>
    <row r="681" spans="4:30"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3" spans="4:30">
      <c r="D683" s="5" t="s">
        <v>73</v>
      </c>
      <c r="G683" s="5">
        <f>SUM(G679:G680)</f>
        <v>3</v>
      </c>
      <c r="H683" s="5">
        <f t="shared" ref="H683:AD683" si="24">SUM(H679:H680)</f>
        <v>4</v>
      </c>
      <c r="I683" s="5">
        <f t="shared" si="24"/>
        <v>4</v>
      </c>
      <c r="J683" s="5">
        <f t="shared" si="24"/>
        <v>6</v>
      </c>
      <c r="K683" s="5">
        <f t="shared" si="24"/>
        <v>8</v>
      </c>
      <c r="L683" s="5">
        <f t="shared" si="24"/>
        <v>8</v>
      </c>
      <c r="M683" s="5">
        <f t="shared" si="24"/>
        <v>8</v>
      </c>
      <c r="N683" s="5">
        <f t="shared" si="24"/>
        <v>8</v>
      </c>
      <c r="O683" s="5">
        <f t="shared" si="24"/>
        <v>8</v>
      </c>
      <c r="P683" s="5">
        <f t="shared" si="24"/>
        <v>10</v>
      </c>
      <c r="Q683" s="5">
        <f t="shared" si="24"/>
        <v>30</v>
      </c>
      <c r="R683" s="5">
        <f t="shared" si="24"/>
        <v>31</v>
      </c>
      <c r="S683" s="5">
        <f t="shared" si="24"/>
        <v>169</v>
      </c>
      <c r="T683" s="5">
        <f t="shared" si="24"/>
        <v>173</v>
      </c>
      <c r="U683" s="5">
        <f t="shared" si="24"/>
        <v>388</v>
      </c>
      <c r="V683" s="5">
        <f t="shared" si="24"/>
        <v>388</v>
      </c>
      <c r="W683" s="5">
        <f t="shared" si="24"/>
        <v>388</v>
      </c>
      <c r="X683" s="5">
        <f t="shared" si="24"/>
        <v>489</v>
      </c>
      <c r="Y683" s="5">
        <f t="shared" si="24"/>
        <v>489</v>
      </c>
      <c r="Z683" s="5">
        <f t="shared" si="24"/>
        <v>489</v>
      </c>
      <c r="AA683" s="5">
        <f t="shared" si="24"/>
        <v>489</v>
      </c>
      <c r="AB683" s="5">
        <f t="shared" si="24"/>
        <v>489</v>
      </c>
      <c r="AC683" s="5">
        <f t="shared" si="24"/>
        <v>489</v>
      </c>
      <c r="AD683" s="5">
        <f t="shared" si="24"/>
        <v>489</v>
      </c>
    </row>
  </sheetData>
  <mergeCells count="3">
    <mergeCell ref="C11:C12"/>
    <mergeCell ref="C29:C30"/>
    <mergeCell ref="C662:C663"/>
  </mergeCells>
  <pageMargins left="0.7" right="0.7" top="0.75" bottom="0.75" header="0.3" footer="0.3"/>
  <ignoredErrors>
    <ignoredError sqref="G680:AD680" formulaRange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58"/>
  <sheetViews>
    <sheetView topLeftCell="M1" zoomScale="70" zoomScaleNormal="70" workbookViewId="0">
      <selection activeCell="Q17" sqref="Q17"/>
    </sheetView>
  </sheetViews>
  <sheetFormatPr baseColWidth="10" defaultRowHeight="16.5"/>
  <cols>
    <col min="1" max="2" width="11.42578125" style="5"/>
    <col min="3" max="3" width="7.85546875" style="5" customWidth="1"/>
    <col min="4" max="4" width="63.28515625" style="5" bestFit="1" customWidth="1"/>
    <col min="5" max="5" width="28.28515625" style="5" bestFit="1" customWidth="1"/>
    <col min="6" max="6" width="11.7109375" style="5" bestFit="1" customWidth="1"/>
    <col min="7" max="10" width="17.5703125" style="5" bestFit="1" customWidth="1"/>
    <col min="11" max="11" width="16.7109375" style="5" bestFit="1" customWidth="1"/>
    <col min="12" max="12" width="9.85546875" style="5" bestFit="1" customWidth="1"/>
    <col min="13" max="13" width="10.42578125" style="5" bestFit="1" customWidth="1"/>
    <col min="14" max="14" width="20.7109375" style="5" bestFit="1" customWidth="1"/>
    <col min="15" max="15" width="22.7109375" style="5" bestFit="1" customWidth="1"/>
    <col min="16" max="16" width="22.42578125" style="5" bestFit="1" customWidth="1"/>
    <col min="17" max="17" width="22.140625" style="5" bestFit="1" customWidth="1"/>
    <col min="18" max="18" width="24.28515625" style="5" bestFit="1" customWidth="1"/>
    <col min="19" max="19" width="29.5703125" style="5" bestFit="1" customWidth="1"/>
    <col min="20" max="20" width="25.85546875" style="5" bestFit="1" customWidth="1"/>
    <col min="21" max="21" width="23" style="5" bestFit="1" customWidth="1"/>
    <col min="22" max="26" width="22.140625" style="5" bestFit="1" customWidth="1"/>
    <col min="27" max="27" width="22.42578125" style="5" bestFit="1" customWidth="1"/>
    <col min="28" max="29" width="22.140625" style="5" bestFit="1" customWidth="1"/>
    <col min="30" max="16384" width="11.42578125" style="5"/>
  </cols>
  <sheetData>
    <row r="1" spans="1:129" ht="22.5" customHeight="1"/>
    <row r="2" spans="1:129" s="20" customFormat="1">
      <c r="A2" s="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</row>
    <row r="3" spans="1:129" s="20" customFormat="1" ht="30.75" customHeight="1">
      <c r="A3" s="5"/>
      <c r="C3" s="17" t="s">
        <v>194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</row>
    <row r="4" spans="1:129" s="20" customFormat="1" ht="6.75" customHeight="1">
      <c r="A4" s="5"/>
      <c r="C4" s="1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29" s="20" customFormat="1" ht="15.75" customHeight="1">
      <c r="A5" s="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</row>
    <row r="6" spans="1:129" s="10" customFormat="1" hidden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8" spans="1:129" s="10" customFormat="1">
      <c r="A8" s="5"/>
      <c r="B8" s="5"/>
      <c r="C8" s="149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</row>
    <row r="9" spans="1:129" s="10" customFormat="1" ht="18">
      <c r="A9" s="5"/>
      <c r="B9" s="5"/>
      <c r="C9" s="149"/>
      <c r="D9" s="21" t="s">
        <v>204</v>
      </c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</row>
    <row r="10" spans="1:129" s="10" customFormat="1" ht="17.25">
      <c r="A10" s="5"/>
      <c r="B10" s="5"/>
      <c r="C10" s="80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1" spans="1:129">
      <c r="D11" s="27"/>
      <c r="E11" s="28"/>
      <c r="F11" s="28"/>
      <c r="G11" s="28"/>
      <c r="H11" s="28"/>
    </row>
    <row r="12" spans="1:129">
      <c r="D12" s="25" t="s">
        <v>204</v>
      </c>
      <c r="E12" s="28"/>
      <c r="F12" s="14">
        <v>42005</v>
      </c>
      <c r="G12" s="14">
        <v>42036</v>
      </c>
      <c r="H12" s="14">
        <v>42064</v>
      </c>
      <c r="I12" s="14">
        <v>42095</v>
      </c>
      <c r="J12" s="14">
        <v>42125</v>
      </c>
      <c r="K12" s="14">
        <v>42156</v>
      </c>
      <c r="L12" s="14">
        <v>42186</v>
      </c>
      <c r="M12" s="14">
        <v>42217</v>
      </c>
      <c r="N12" s="14">
        <v>42248</v>
      </c>
      <c r="O12" s="14">
        <v>42278</v>
      </c>
      <c r="P12" s="14">
        <v>42309</v>
      </c>
      <c r="Q12" s="14">
        <v>42339</v>
      </c>
      <c r="R12" s="14">
        <v>42370</v>
      </c>
      <c r="S12" s="14">
        <v>42401</v>
      </c>
      <c r="T12" s="14">
        <v>42430</v>
      </c>
      <c r="U12" s="14">
        <v>42461</v>
      </c>
      <c r="V12" s="14">
        <v>42491</v>
      </c>
      <c r="W12" s="14">
        <v>42522</v>
      </c>
      <c r="X12" s="14">
        <v>42552</v>
      </c>
      <c r="Y12" s="14">
        <v>42583</v>
      </c>
      <c r="Z12" s="14">
        <v>42614</v>
      </c>
      <c r="AA12" s="14">
        <v>42644</v>
      </c>
      <c r="AB12" s="14">
        <v>42675</v>
      </c>
      <c r="AC12" s="14">
        <v>42705</v>
      </c>
    </row>
    <row r="13" spans="1:129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129">
      <c r="E14" s="28"/>
      <c r="F14" s="28"/>
      <c r="G14" s="28"/>
      <c r="H14" s="28"/>
    </row>
    <row r="15" spans="1:129">
      <c r="D15" s="5" t="s">
        <v>195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1282001448</v>
      </c>
      <c r="T15" s="137">
        <v>2005452501</v>
      </c>
      <c r="U15" s="137">
        <v>2466488661</v>
      </c>
      <c r="V15" s="137">
        <v>2466488661</v>
      </c>
      <c r="W15" s="137">
        <v>3209453520</v>
      </c>
      <c r="X15" s="137">
        <v>3209453520</v>
      </c>
      <c r="Y15" s="137">
        <v>3209453520</v>
      </c>
      <c r="Z15" s="137">
        <v>3209453520</v>
      </c>
      <c r="AA15" s="137">
        <v>3209453520</v>
      </c>
      <c r="AB15" s="137">
        <v>3209453520</v>
      </c>
      <c r="AC15" s="137">
        <v>3209453520</v>
      </c>
      <c r="AD15" s="137"/>
      <c r="AE15" s="137"/>
      <c r="AF15" s="137"/>
    </row>
    <row r="16" spans="1:129">
      <c r="D16" s="5" t="s">
        <v>196</v>
      </c>
      <c r="F16" s="45">
        <v>0</v>
      </c>
      <c r="G16" s="45">
        <v>2825742</v>
      </c>
      <c r="H16" s="45">
        <v>2825742</v>
      </c>
      <c r="I16" s="45">
        <v>2825742</v>
      </c>
      <c r="J16" s="45">
        <v>2825742</v>
      </c>
      <c r="K16" s="45">
        <v>1412871</v>
      </c>
      <c r="L16" s="137">
        <v>0</v>
      </c>
      <c r="M16" s="137">
        <v>0</v>
      </c>
      <c r="N16" s="137">
        <v>0</v>
      </c>
      <c r="O16" s="137">
        <v>0</v>
      </c>
      <c r="P16" s="137">
        <v>219615825</v>
      </c>
      <c r="Q16" s="137">
        <v>407164212</v>
      </c>
      <c r="R16" s="137">
        <v>407164212</v>
      </c>
      <c r="S16" s="137">
        <v>1380835435</v>
      </c>
      <c r="T16" s="137">
        <v>1411723435</v>
      </c>
      <c r="U16" s="137">
        <v>1411723435</v>
      </c>
      <c r="V16" s="137">
        <v>1411723435</v>
      </c>
      <c r="W16" s="137">
        <v>1411723435</v>
      </c>
      <c r="X16" s="137">
        <v>1411723435</v>
      </c>
      <c r="Y16" s="137">
        <v>1411723435</v>
      </c>
      <c r="Z16" s="137">
        <v>1411723435</v>
      </c>
      <c r="AA16" s="137">
        <v>1411723435</v>
      </c>
      <c r="AB16" s="137">
        <v>1411723435</v>
      </c>
      <c r="AC16" s="137">
        <v>1411723435</v>
      </c>
      <c r="AD16" s="137"/>
      <c r="AE16" s="137"/>
      <c r="AF16" s="137"/>
    </row>
    <row r="17" spans="1:129">
      <c r="D17" s="5" t="s">
        <v>197</v>
      </c>
      <c r="E17" s="28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433998864</v>
      </c>
      <c r="T17" s="137">
        <v>433998864</v>
      </c>
      <c r="U17" s="137">
        <v>682710444</v>
      </c>
      <c r="V17" s="137">
        <v>682710444</v>
      </c>
      <c r="W17" s="137">
        <v>682710444</v>
      </c>
      <c r="X17" s="137">
        <v>682710444</v>
      </c>
      <c r="Y17" s="137">
        <v>682710444</v>
      </c>
      <c r="Z17" s="137">
        <v>682710444</v>
      </c>
      <c r="AA17" s="137">
        <v>682710444</v>
      </c>
      <c r="AB17" s="137">
        <v>682710444</v>
      </c>
      <c r="AC17" s="137">
        <v>682710444</v>
      </c>
      <c r="AD17" s="137"/>
      <c r="AE17" s="137"/>
      <c r="AF17" s="137"/>
    </row>
    <row r="18" spans="1:129">
      <c r="D18" s="5" t="s">
        <v>198</v>
      </c>
      <c r="E18" s="28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29805340</v>
      </c>
      <c r="Q18" s="137">
        <v>30780340</v>
      </c>
      <c r="R18" s="137">
        <v>30780341</v>
      </c>
      <c r="S18" s="137">
        <v>30780342</v>
      </c>
      <c r="T18" s="137">
        <v>30780343</v>
      </c>
      <c r="U18" s="137">
        <v>30780344</v>
      </c>
      <c r="V18" s="137">
        <v>30780345</v>
      </c>
      <c r="W18" s="137">
        <v>30780346</v>
      </c>
      <c r="X18" s="137">
        <v>30780347</v>
      </c>
      <c r="Y18" s="137">
        <v>30780348</v>
      </c>
      <c r="Z18" s="137">
        <v>30780349</v>
      </c>
      <c r="AA18" s="137">
        <v>30780350</v>
      </c>
      <c r="AB18" s="137">
        <v>30780351</v>
      </c>
      <c r="AC18" s="137">
        <v>30780352</v>
      </c>
      <c r="AD18" s="137"/>
      <c r="AE18" s="137"/>
      <c r="AF18" s="137"/>
    </row>
    <row r="19" spans="1:129">
      <c r="D19" s="5" t="s">
        <v>199</v>
      </c>
      <c r="E19" s="28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138030750</v>
      </c>
      <c r="Q19" s="137">
        <v>281151000</v>
      </c>
      <c r="R19" s="137">
        <v>281151972</v>
      </c>
      <c r="S19" s="137">
        <v>318009078</v>
      </c>
      <c r="T19" s="137">
        <v>318010617</v>
      </c>
      <c r="U19" s="137">
        <v>326787696</v>
      </c>
      <c r="V19" s="137">
        <v>326789370</v>
      </c>
      <c r="W19" s="137">
        <v>326791044</v>
      </c>
      <c r="X19" s="137">
        <v>326792718</v>
      </c>
      <c r="Y19" s="137">
        <v>326794392</v>
      </c>
      <c r="Z19" s="137">
        <v>326796066</v>
      </c>
      <c r="AA19" s="137">
        <v>326797740</v>
      </c>
      <c r="AB19" s="137">
        <v>326799414</v>
      </c>
      <c r="AC19" s="137">
        <v>326801088</v>
      </c>
      <c r="AD19" s="137"/>
      <c r="AE19" s="137"/>
      <c r="AF19" s="137"/>
    </row>
    <row r="20" spans="1:129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2" spans="1:129">
      <c r="D22" s="44" t="s">
        <v>200</v>
      </c>
      <c r="F22" s="83">
        <f t="shared" ref="F22:AC22" si="0">SUM(F15:F19)</f>
        <v>0</v>
      </c>
      <c r="G22" s="83">
        <f t="shared" si="0"/>
        <v>2825742</v>
      </c>
      <c r="H22" s="83">
        <f t="shared" si="0"/>
        <v>2825742</v>
      </c>
      <c r="I22" s="83">
        <f t="shared" si="0"/>
        <v>2825742</v>
      </c>
      <c r="J22" s="83">
        <f t="shared" si="0"/>
        <v>2825742</v>
      </c>
      <c r="K22" s="83">
        <f t="shared" si="0"/>
        <v>1412871</v>
      </c>
      <c r="L22" s="83">
        <f t="shared" si="0"/>
        <v>0</v>
      </c>
      <c r="M22" s="83">
        <f t="shared" si="0"/>
        <v>0</v>
      </c>
      <c r="N22" s="83">
        <f t="shared" si="0"/>
        <v>0</v>
      </c>
      <c r="O22" s="83">
        <f t="shared" si="0"/>
        <v>0</v>
      </c>
      <c r="P22" s="83">
        <f t="shared" si="0"/>
        <v>387451915</v>
      </c>
      <c r="Q22" s="83">
        <f>SUM(Q15:Q19)</f>
        <v>719095552</v>
      </c>
      <c r="R22" s="83">
        <f t="shared" si="0"/>
        <v>719096525</v>
      </c>
      <c r="S22" s="83">
        <f t="shared" si="0"/>
        <v>3445625167</v>
      </c>
      <c r="T22" s="83">
        <f t="shared" si="0"/>
        <v>4199965760</v>
      </c>
      <c r="U22" s="83">
        <f t="shared" si="0"/>
        <v>4918490580</v>
      </c>
      <c r="V22" s="83">
        <f t="shared" si="0"/>
        <v>4918492255</v>
      </c>
      <c r="W22" s="83">
        <f t="shared" si="0"/>
        <v>5661458789</v>
      </c>
      <c r="X22" s="83">
        <f t="shared" si="0"/>
        <v>5661460464</v>
      </c>
      <c r="Y22" s="83">
        <f t="shared" si="0"/>
        <v>5661462139</v>
      </c>
      <c r="Z22" s="83">
        <f t="shared" si="0"/>
        <v>5661463814</v>
      </c>
      <c r="AA22" s="83">
        <f t="shared" si="0"/>
        <v>5661465489</v>
      </c>
      <c r="AB22" s="83">
        <f t="shared" si="0"/>
        <v>5661467164</v>
      </c>
      <c r="AC22" s="83">
        <f t="shared" si="0"/>
        <v>5661468839</v>
      </c>
    </row>
    <row r="24" spans="1:129" s="10" customFormat="1">
      <c r="A24" s="5"/>
      <c r="B24" s="5"/>
      <c r="C24" s="149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1:129" s="10" customFormat="1" ht="18">
      <c r="A25" s="5"/>
      <c r="B25" s="5"/>
      <c r="C25" s="149"/>
      <c r="D25" s="21" t="s">
        <v>205</v>
      </c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s="10" customFormat="1" ht="17.25">
      <c r="A26" s="5"/>
      <c r="B26" s="5"/>
      <c r="C26" s="80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8" spans="1:129">
      <c r="D28" s="84" t="s">
        <v>201</v>
      </c>
      <c r="E28" s="88"/>
      <c r="F28" s="88"/>
      <c r="AC28" s="9"/>
    </row>
    <row r="29" spans="1:129">
      <c r="D29" s="84" t="s">
        <v>202</v>
      </c>
      <c r="E29" s="84" t="s">
        <v>203</v>
      </c>
      <c r="F29" s="88"/>
      <c r="AC29" s="91"/>
    </row>
    <row r="30" spans="1:129">
      <c r="D30" s="85">
        <v>0</v>
      </c>
      <c r="E30" s="86">
        <v>0</v>
      </c>
      <c r="F30" s="87">
        <f t="shared" ref="F30:F35" si="1">E30*D30</f>
        <v>0</v>
      </c>
    </row>
    <row r="31" spans="1:129">
      <c r="D31" s="85">
        <v>30</v>
      </c>
      <c r="E31" s="86">
        <v>0</v>
      </c>
      <c r="F31" s="87">
        <f t="shared" si="1"/>
        <v>0</v>
      </c>
    </row>
    <row r="32" spans="1:129">
      <c r="D32" s="85">
        <v>60</v>
      </c>
      <c r="E32" s="86">
        <f>1/3</f>
        <v>0.33333333333333331</v>
      </c>
      <c r="F32" s="87">
        <f t="shared" si="1"/>
        <v>20</v>
      </c>
    </row>
    <row r="33" spans="4:29">
      <c r="D33" s="85">
        <v>120</v>
      </c>
      <c r="E33" s="86">
        <f>1/3</f>
        <v>0.33333333333333331</v>
      </c>
      <c r="F33" s="87">
        <f t="shared" si="1"/>
        <v>40</v>
      </c>
    </row>
    <row r="34" spans="4:29">
      <c r="D34" s="85">
        <v>150</v>
      </c>
      <c r="E34" s="86">
        <v>0</v>
      </c>
      <c r="F34" s="87">
        <f t="shared" si="1"/>
        <v>0</v>
      </c>
    </row>
    <row r="35" spans="4:29">
      <c r="D35" s="85">
        <v>180</v>
      </c>
      <c r="E35" s="86">
        <f>1/3</f>
        <v>0.33333333333333331</v>
      </c>
      <c r="F35" s="87">
        <f t="shared" si="1"/>
        <v>60</v>
      </c>
    </row>
    <row r="36" spans="4:29">
      <c r="D36" s="88"/>
      <c r="E36" s="84" t="s">
        <v>204</v>
      </c>
      <c r="F36" s="84">
        <f>SUM(F30:F35)</f>
        <v>120</v>
      </c>
    </row>
    <row r="38" spans="4:29">
      <c r="D38" s="25" t="s">
        <v>205</v>
      </c>
      <c r="F38" s="14">
        <v>42005</v>
      </c>
      <c r="G38" s="14">
        <v>42036</v>
      </c>
      <c r="H38" s="14">
        <v>42064</v>
      </c>
      <c r="I38" s="14">
        <v>42095</v>
      </c>
      <c r="J38" s="14">
        <v>42125</v>
      </c>
      <c r="K38" s="14">
        <v>42156</v>
      </c>
      <c r="L38" s="14">
        <v>42186</v>
      </c>
      <c r="M38" s="14">
        <v>42217</v>
      </c>
      <c r="N38" s="14">
        <v>42248</v>
      </c>
      <c r="O38" s="14">
        <v>42278</v>
      </c>
      <c r="P38" s="14">
        <v>42309</v>
      </c>
      <c r="Q38" s="14">
        <v>42339</v>
      </c>
      <c r="R38" s="14">
        <v>42370</v>
      </c>
      <c r="S38" s="14">
        <v>42401</v>
      </c>
      <c r="T38" s="14">
        <v>42430</v>
      </c>
      <c r="U38" s="14">
        <v>42461</v>
      </c>
      <c r="V38" s="14">
        <v>42491</v>
      </c>
      <c r="W38" s="14">
        <v>42522</v>
      </c>
      <c r="X38" s="14">
        <v>42552</v>
      </c>
      <c r="Y38" s="14">
        <v>42583</v>
      </c>
      <c r="Z38" s="14">
        <v>42614</v>
      </c>
      <c r="AA38" s="14">
        <v>42644</v>
      </c>
      <c r="AB38" s="14">
        <v>42675</v>
      </c>
      <c r="AC38" s="14">
        <v>42705</v>
      </c>
    </row>
    <row r="39" spans="4:29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1" spans="4:29">
      <c r="D41" s="5" t="s">
        <v>207</v>
      </c>
      <c r="F41" s="45">
        <f t="shared" ref="F41:K41" si="2">F18+F19+F16</f>
        <v>0</v>
      </c>
      <c r="G41" s="45">
        <f t="shared" si="2"/>
        <v>2825742</v>
      </c>
      <c r="H41" s="45">
        <f t="shared" si="2"/>
        <v>2825742</v>
      </c>
      <c r="I41" s="45">
        <f t="shared" si="2"/>
        <v>2825742</v>
      </c>
      <c r="J41" s="45">
        <f t="shared" si="2"/>
        <v>2825742</v>
      </c>
      <c r="K41" s="45">
        <f t="shared" si="2"/>
        <v>1412871</v>
      </c>
      <c r="L41" s="45">
        <f t="shared" ref="L41:AC41" si="3">L18+L19</f>
        <v>0</v>
      </c>
      <c r="M41" s="45">
        <f t="shared" si="3"/>
        <v>0</v>
      </c>
      <c r="N41" s="45">
        <f t="shared" si="3"/>
        <v>0</v>
      </c>
      <c r="O41" s="45">
        <f t="shared" si="3"/>
        <v>0</v>
      </c>
      <c r="P41" s="45">
        <f t="shared" si="3"/>
        <v>167836090</v>
      </c>
      <c r="Q41" s="45">
        <f t="shared" si="3"/>
        <v>311931340</v>
      </c>
      <c r="R41" s="45">
        <f t="shared" si="3"/>
        <v>311932313</v>
      </c>
      <c r="S41" s="45">
        <f t="shared" si="3"/>
        <v>348789420</v>
      </c>
      <c r="T41" s="45">
        <f t="shared" si="3"/>
        <v>348790960</v>
      </c>
      <c r="U41" s="45">
        <f t="shared" si="3"/>
        <v>357568040</v>
      </c>
      <c r="V41" s="45">
        <f t="shared" si="3"/>
        <v>357569715</v>
      </c>
      <c r="W41" s="45">
        <f t="shared" si="3"/>
        <v>357571390</v>
      </c>
      <c r="X41" s="45">
        <f t="shared" si="3"/>
        <v>357573065</v>
      </c>
      <c r="Y41" s="45">
        <f t="shared" si="3"/>
        <v>357574740</v>
      </c>
      <c r="Z41" s="45">
        <f t="shared" si="3"/>
        <v>357576415</v>
      </c>
      <c r="AA41" s="45">
        <f t="shared" si="3"/>
        <v>357578090</v>
      </c>
      <c r="AB41" s="45">
        <f t="shared" si="3"/>
        <v>357579765</v>
      </c>
      <c r="AC41" s="45">
        <f t="shared" si="3"/>
        <v>357581440</v>
      </c>
    </row>
    <row r="42" spans="4:29">
      <c r="D42" s="5" t="s">
        <v>206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f>(M15+M16+M17)*$E$30</f>
        <v>0</v>
      </c>
      <c r="N42" s="45">
        <f>(M15+M16+M17)*$E$31+(Q15+Q16+Q17)*$E$30</f>
        <v>0</v>
      </c>
      <c r="O42" s="45">
        <f>(M15+M16+M17)*$E$32+(Q15+Q16+Q17)*$E$31+(R15+R16+R17)*$E$30</f>
        <v>0</v>
      </c>
      <c r="P42" s="45"/>
      <c r="Q42" s="45">
        <f>(M15+M16+M17)*$E$34+(N15+N16+N17)*$E$33+(O15+O16+O17)*$E$32+(P15+P16+P17)*$E$31+(Q15+Q16+Q17)*$E$30</f>
        <v>0</v>
      </c>
      <c r="R42" s="93">
        <f>(M15+M16+M17)*$E$35+(N15+N16+N17)*$E$34+(O15+O16+O17)*$E$33+(P15+P16+P17)*$E$32+(Q15+Q16+Q17)*$E$31+(R15+R16+R17)*$E$30</f>
        <v>73205275</v>
      </c>
      <c r="S42" s="93">
        <f t="shared" ref="S42:AC42" si="4">(N15+N16+N17)*$E$35+(O15+O16+O17)*$E$34+(P15+P16+P17)*$E$33+(Q15+Q16+Q17)*$E$32+(R15+R16+R17)*$E$31+(S15+S16+S17)*$E$30</f>
        <v>208926679</v>
      </c>
      <c r="T42" s="93">
        <f t="shared" si="4"/>
        <v>271442808</v>
      </c>
      <c r="U42" s="93">
        <f t="shared" si="4"/>
        <v>1241205261.3333333</v>
      </c>
      <c r="V42" s="93">
        <f t="shared" si="4"/>
        <v>2451724919.6666665</v>
      </c>
      <c r="W42" s="93">
        <f t="shared" si="4"/>
        <v>2939753850.6666665</v>
      </c>
      <c r="X42" s="93">
        <f t="shared" si="4"/>
        <v>4072893609</v>
      </c>
      <c r="Y42" s="93">
        <f t="shared" si="4"/>
        <v>4571994913</v>
      </c>
      <c r="Z42" s="93">
        <f t="shared" si="4"/>
        <v>5056232446</v>
      </c>
      <c r="AA42" s="93">
        <f t="shared" si="4"/>
        <v>5056232446</v>
      </c>
      <c r="AB42" s="93">
        <f t="shared" si="4"/>
        <v>5303887399</v>
      </c>
      <c r="AC42" s="93">
        <f t="shared" si="4"/>
        <v>5303887399</v>
      </c>
    </row>
    <row r="43" spans="4:29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5" spans="4:29">
      <c r="D45" s="25" t="s">
        <v>208</v>
      </c>
      <c r="F45" s="83">
        <f t="shared" ref="F45:P45" si="5">SUM(F41:F42)</f>
        <v>0</v>
      </c>
      <c r="G45" s="83">
        <f t="shared" si="5"/>
        <v>2825742</v>
      </c>
      <c r="H45" s="83">
        <f t="shared" si="5"/>
        <v>2825742</v>
      </c>
      <c r="I45" s="83">
        <f t="shared" si="5"/>
        <v>2825742</v>
      </c>
      <c r="J45" s="83">
        <f t="shared" si="5"/>
        <v>2825742</v>
      </c>
      <c r="K45" s="83">
        <f t="shared" si="5"/>
        <v>1412871</v>
      </c>
      <c r="L45" s="83">
        <f t="shared" si="5"/>
        <v>0</v>
      </c>
      <c r="M45" s="83">
        <f t="shared" si="5"/>
        <v>0</v>
      </c>
      <c r="N45" s="83">
        <f t="shared" si="5"/>
        <v>0</v>
      </c>
      <c r="O45" s="83">
        <f t="shared" si="5"/>
        <v>0</v>
      </c>
      <c r="P45" s="83">
        <f t="shared" si="5"/>
        <v>167836090</v>
      </c>
      <c r="Q45" s="83">
        <f>SUM(Q41:Q42)</f>
        <v>311931340</v>
      </c>
      <c r="R45" s="83">
        <f t="shared" ref="R45:AC45" si="6">SUM(R41:R42)</f>
        <v>385137588</v>
      </c>
      <c r="S45" s="83">
        <f t="shared" si="6"/>
        <v>557716099</v>
      </c>
      <c r="T45" s="83">
        <f t="shared" si="6"/>
        <v>620233768</v>
      </c>
      <c r="U45" s="83">
        <f t="shared" si="6"/>
        <v>1598773301.3333333</v>
      </c>
      <c r="V45" s="83">
        <f t="shared" si="6"/>
        <v>2809294634.6666665</v>
      </c>
      <c r="W45" s="83">
        <f t="shared" si="6"/>
        <v>3297325240.6666665</v>
      </c>
      <c r="X45" s="83">
        <f t="shared" si="6"/>
        <v>4430466674</v>
      </c>
      <c r="Y45" s="83">
        <f t="shared" si="6"/>
        <v>4929569653</v>
      </c>
      <c r="Z45" s="83">
        <f t="shared" si="6"/>
        <v>5413808861</v>
      </c>
      <c r="AA45" s="83">
        <f t="shared" si="6"/>
        <v>5413810536</v>
      </c>
      <c r="AB45" s="83">
        <f t="shared" si="6"/>
        <v>5661467164</v>
      </c>
      <c r="AC45" s="83">
        <f t="shared" si="6"/>
        <v>5661468839</v>
      </c>
    </row>
    <row r="49" spans="4:6">
      <c r="D49" s="22"/>
      <c r="E49" s="22"/>
      <c r="F49" s="22"/>
    </row>
    <row r="50" spans="4:6">
      <c r="D50" s="22"/>
      <c r="E50" s="22"/>
      <c r="F50" s="22"/>
    </row>
    <row r="51" spans="4:6">
      <c r="D51" s="22"/>
      <c r="E51" s="22"/>
      <c r="F51" s="22"/>
    </row>
    <row r="52" spans="4:6">
      <c r="D52" s="22"/>
      <c r="E52" s="22"/>
      <c r="F52" s="22"/>
    </row>
    <row r="53" spans="4:6">
      <c r="D53" s="22"/>
      <c r="E53" s="22"/>
      <c r="F53" s="22"/>
    </row>
    <row r="54" spans="4:6">
      <c r="D54" s="22"/>
      <c r="E54" s="22"/>
      <c r="F54" s="22"/>
    </row>
    <row r="55" spans="4:6">
      <c r="D55" s="22"/>
      <c r="E55" s="22"/>
      <c r="F55" s="22"/>
    </row>
    <row r="56" spans="4:6">
      <c r="D56" s="22"/>
      <c r="E56" s="22"/>
      <c r="F56" s="22"/>
    </row>
    <row r="57" spans="4:6">
      <c r="D57" s="22"/>
      <c r="E57" s="22"/>
      <c r="F57" s="22"/>
    </row>
    <row r="58" spans="4:6">
      <c r="D58" s="22"/>
      <c r="E58" s="22"/>
      <c r="F58" s="22"/>
    </row>
  </sheetData>
  <mergeCells count="2">
    <mergeCell ref="C8:C9"/>
    <mergeCell ref="C24:C2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4"/>
  <sheetViews>
    <sheetView topLeftCell="A57" zoomScale="70" zoomScaleNormal="70" workbookViewId="0">
      <selection activeCell="J57" sqref="J57"/>
    </sheetView>
  </sheetViews>
  <sheetFormatPr baseColWidth="10" defaultRowHeight="16.5"/>
  <cols>
    <col min="1" max="2" width="11.42578125" style="5"/>
    <col min="3" max="3" width="7.85546875" style="5" customWidth="1"/>
    <col min="4" max="4" width="63.28515625" style="5" bestFit="1" customWidth="1"/>
    <col min="5" max="5" width="29.140625" style="5" bestFit="1" customWidth="1"/>
    <col min="6" max="6" width="20.140625" style="5" bestFit="1" customWidth="1"/>
    <col min="7" max="7" width="20.5703125" style="5" bestFit="1" customWidth="1"/>
    <col min="8" max="8" width="20.5703125" style="5" customWidth="1"/>
    <col min="9" max="9" width="20.5703125" style="5" bestFit="1" customWidth="1"/>
    <col min="10" max="10" width="23.140625" style="5" bestFit="1" customWidth="1"/>
    <col min="11" max="11" width="22.42578125" style="5" bestFit="1" customWidth="1"/>
    <col min="12" max="12" width="24.5703125" style="5" bestFit="1" customWidth="1"/>
    <col min="13" max="13" width="19.5703125" style="5" bestFit="1" customWidth="1"/>
    <col min="14" max="15" width="19.28515625" style="5" bestFit="1" customWidth="1"/>
    <col min="16" max="16" width="20.28515625" style="5" bestFit="1" customWidth="1"/>
    <col min="17" max="17" width="19.7109375" style="5" bestFit="1" customWidth="1"/>
    <col min="18" max="18" width="24.28515625" style="5" bestFit="1" customWidth="1"/>
    <col min="19" max="19" width="29.5703125" style="5" bestFit="1" customWidth="1"/>
    <col min="20" max="20" width="25.85546875" style="5" bestFit="1" customWidth="1"/>
    <col min="21" max="22" width="16.42578125" style="5" bestFit="1" customWidth="1"/>
    <col min="23" max="16384" width="11.42578125" style="5"/>
  </cols>
  <sheetData>
    <row r="1" spans="1:127" ht="22.5" customHeight="1"/>
    <row r="2" spans="1:127" s="20" customFormat="1">
      <c r="A2" s="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</row>
    <row r="3" spans="1:127" s="20" customFormat="1" ht="30.75" customHeight="1">
      <c r="A3" s="5"/>
      <c r="C3" s="17" t="s">
        <v>212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</row>
    <row r="4" spans="1:127" s="20" customFormat="1" ht="6.75" customHeight="1">
      <c r="A4" s="5"/>
      <c r="C4" s="1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</row>
    <row r="5" spans="1:127" s="20" customFormat="1" ht="15.75" customHeight="1">
      <c r="A5" s="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</row>
    <row r="6" spans="1:127" s="10" customFormat="1" hidden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</row>
    <row r="8" spans="1:127" s="10" customFormat="1">
      <c r="A8" s="5"/>
      <c r="B8" s="5"/>
      <c r="C8" s="149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s="10" customFormat="1" ht="18">
      <c r="A9" s="5"/>
      <c r="B9" s="5"/>
      <c r="C9" s="149"/>
      <c r="D9" s="21" t="s">
        <v>238</v>
      </c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s="10" customFormat="1" ht="17.25">
      <c r="A10" s="5"/>
      <c r="B10" s="5"/>
      <c r="C10" s="94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2" spans="1:127">
      <c r="D12" s="25" t="s">
        <v>45</v>
      </c>
      <c r="E12" s="14">
        <v>42278</v>
      </c>
      <c r="F12" s="14">
        <v>42309</v>
      </c>
      <c r="G12" s="14">
        <v>42339</v>
      </c>
      <c r="H12" s="14">
        <v>42370</v>
      </c>
      <c r="I12" s="14">
        <v>42401</v>
      </c>
      <c r="J12" s="14">
        <v>42430</v>
      </c>
      <c r="K12" s="14">
        <v>42461</v>
      </c>
      <c r="L12" s="14">
        <v>42491</v>
      </c>
      <c r="M12" s="14">
        <v>42522</v>
      </c>
      <c r="N12" s="14">
        <v>42552</v>
      </c>
      <c r="O12" s="14">
        <v>42583</v>
      </c>
      <c r="P12" s="14">
        <v>42614</v>
      </c>
      <c r="Q12" s="14">
        <v>42644</v>
      </c>
      <c r="R12" s="14">
        <v>42675</v>
      </c>
      <c r="S12" s="14">
        <v>42705</v>
      </c>
    </row>
    <row r="13" spans="1:127">
      <c r="D13" s="3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27">
      <c r="D14" s="25"/>
    </row>
    <row r="15" spans="1:127">
      <c r="D15" s="5" t="s">
        <v>215</v>
      </c>
      <c r="E15" s="9">
        <f>'FLUJO DE CAJA'!E104</f>
        <v>0</v>
      </c>
      <c r="F15" s="9">
        <f>'FLUJO DE CAJA'!F104</f>
        <v>0</v>
      </c>
      <c r="G15" s="9">
        <f>'FLUJO DE CAJA'!G104</f>
        <v>0</v>
      </c>
      <c r="H15" s="9">
        <f>'FLUJO DE CAJA'!H104</f>
        <v>24360000</v>
      </c>
      <c r="I15" s="9">
        <f>'FLUJO DE CAJA'!I104</f>
        <v>24360000</v>
      </c>
      <c r="J15" s="9">
        <f>'FLUJO DE CAJA'!J104</f>
        <v>24360000</v>
      </c>
      <c r="K15" s="9">
        <f>'FLUJO DE CAJA'!K104</f>
        <v>121800000</v>
      </c>
      <c r="L15" s="9">
        <f>'FLUJO DE CAJA'!L104</f>
        <v>121800000</v>
      </c>
      <c r="M15" s="9">
        <f>'FLUJO DE CAJA'!M104</f>
        <v>121800000</v>
      </c>
      <c r="N15" s="9">
        <f>'FLUJO DE CAJA'!N104</f>
        <v>121800000</v>
      </c>
      <c r="O15" s="9">
        <f>'FLUJO DE CAJA'!O104</f>
        <v>121800000</v>
      </c>
      <c r="P15" s="9">
        <f>'FLUJO DE CAJA'!P104</f>
        <v>121800000</v>
      </c>
      <c r="Q15" s="9">
        <f>'FLUJO DE CAJA'!Q104</f>
        <v>121800000</v>
      </c>
      <c r="R15" s="9">
        <f>'FLUJO DE CAJA'!R104</f>
        <v>121800000</v>
      </c>
      <c r="S15" s="9">
        <f>'FLUJO DE CAJA'!S104</f>
        <v>121800000</v>
      </c>
      <c r="T15" s="9"/>
    </row>
    <row r="16" spans="1:127">
      <c r="D16" s="5" t="s">
        <v>228</v>
      </c>
      <c r="E16" s="9">
        <f>'FLUJO DE CAJA'!E105</f>
        <v>0</v>
      </c>
      <c r="F16" s="9">
        <f>'FLUJO DE CAJA'!F105</f>
        <v>0</v>
      </c>
      <c r="G16" s="9">
        <f>'FLUJO DE CAJA'!G105</f>
        <v>0</v>
      </c>
      <c r="H16" s="9">
        <f>'FLUJO DE CAJA'!H105</f>
        <v>3047970.0749999997</v>
      </c>
      <c r="I16" s="9">
        <f>'FLUJO DE CAJA'!I105</f>
        <v>3047970.0749999997</v>
      </c>
      <c r="J16" s="9">
        <f>'FLUJO DE CAJA'!J105</f>
        <v>3047970.0749999997</v>
      </c>
      <c r="K16" s="9">
        <f>'FLUJO DE CAJA'!K105</f>
        <v>3047971.0750000002</v>
      </c>
      <c r="L16" s="9">
        <f>'FLUJO DE CAJA'!L105</f>
        <v>3047972.0750000002</v>
      </c>
      <c r="M16" s="9">
        <f>'FLUJO DE CAJA'!M105</f>
        <v>3047973.0750000002</v>
      </c>
      <c r="N16" s="9">
        <f>'FLUJO DE CAJA'!N105</f>
        <v>3047974.0750000002</v>
      </c>
      <c r="O16" s="9">
        <f>'FLUJO DE CAJA'!O105</f>
        <v>3047975.0750000002</v>
      </c>
      <c r="P16" s="9">
        <f>'FLUJO DE CAJA'!P105</f>
        <v>3047976.0750000002</v>
      </c>
      <c r="Q16" s="9">
        <f>'FLUJO DE CAJA'!Q105</f>
        <v>3047977.0750000002</v>
      </c>
      <c r="R16" s="9">
        <f>'FLUJO DE CAJA'!R105</f>
        <v>3047978.0750000002</v>
      </c>
      <c r="S16" s="9">
        <f>'FLUJO DE CAJA'!S105</f>
        <v>3047979.0750000002</v>
      </c>
      <c r="T16" s="9"/>
    </row>
    <row r="17" spans="4:20">
      <c r="D17" s="5" t="s">
        <v>216</v>
      </c>
      <c r="E17" s="9">
        <f>'FLUJO DE CAJA'!E106</f>
        <v>0</v>
      </c>
      <c r="F17" s="9">
        <f>'FLUJO DE CAJA'!F106</f>
        <v>0</v>
      </c>
      <c r="G17" s="9">
        <f>'FLUJO DE CAJA'!G106</f>
        <v>0</v>
      </c>
      <c r="H17" s="9">
        <f>'FLUJO DE CAJA'!H106</f>
        <v>0</v>
      </c>
      <c r="I17" s="9">
        <f>'FLUJO DE CAJA'!I106</f>
        <v>17280000</v>
      </c>
      <c r="J17" s="9">
        <f>'FLUJO DE CAJA'!J106</f>
        <v>17280000</v>
      </c>
      <c r="K17" s="9">
        <f>'FLUJO DE CAJA'!K106</f>
        <v>53640000</v>
      </c>
      <c r="L17" s="9">
        <f>'FLUJO DE CAJA'!L106</f>
        <v>53640000</v>
      </c>
      <c r="M17" s="9">
        <f>'FLUJO DE CAJA'!M106</f>
        <v>53640000</v>
      </c>
      <c r="N17" s="9">
        <f>'FLUJO DE CAJA'!N106</f>
        <v>53640000</v>
      </c>
      <c r="O17" s="9">
        <f>'FLUJO DE CAJA'!O106</f>
        <v>53640000</v>
      </c>
      <c r="P17" s="9">
        <f>'FLUJO DE CAJA'!P106</f>
        <v>53640000</v>
      </c>
      <c r="Q17" s="9">
        <f>'FLUJO DE CAJA'!Q106</f>
        <v>53640000</v>
      </c>
      <c r="R17" s="9">
        <f>'FLUJO DE CAJA'!R106</f>
        <v>53640000</v>
      </c>
      <c r="S17" s="9">
        <f>'FLUJO DE CAJA'!S106</f>
        <v>53640000</v>
      </c>
      <c r="T17" s="9"/>
    </row>
    <row r="18" spans="4:20">
      <c r="D18" s="5" t="s">
        <v>217</v>
      </c>
      <c r="E18" s="9">
        <f>'FLUJO DE CAJA'!E107</f>
        <v>0</v>
      </c>
      <c r="F18" s="9">
        <f>'FLUJO DE CAJA'!F107</f>
        <v>0</v>
      </c>
      <c r="G18" s="9">
        <f>'FLUJO DE CAJA'!G107</f>
        <v>0</v>
      </c>
      <c r="H18" s="9">
        <f>'FLUJO DE CAJA'!H107</f>
        <v>0</v>
      </c>
      <c r="I18" s="9">
        <f>'FLUJO DE CAJA'!I107</f>
        <v>0</v>
      </c>
      <c r="J18" s="9">
        <f>'FLUJO DE CAJA'!J107</f>
        <v>0</v>
      </c>
      <c r="K18" s="9">
        <f>'FLUJO DE CAJA'!K107</f>
        <v>0</v>
      </c>
      <c r="L18" s="9">
        <f>'FLUJO DE CAJA'!L107</f>
        <v>0</v>
      </c>
      <c r="M18" s="9">
        <f>'FLUJO DE CAJA'!M107</f>
        <v>0</v>
      </c>
      <c r="N18" s="9">
        <f>'FLUJO DE CAJA'!N107</f>
        <v>0</v>
      </c>
      <c r="O18" s="9">
        <f>'FLUJO DE CAJA'!O107</f>
        <v>0</v>
      </c>
      <c r="P18" s="9">
        <f>'FLUJO DE CAJA'!P107</f>
        <v>0</v>
      </c>
      <c r="Q18" s="9">
        <f>'FLUJO DE CAJA'!Q107</f>
        <v>0</v>
      </c>
      <c r="R18" s="9">
        <f>'FLUJO DE CAJA'!R107</f>
        <v>0</v>
      </c>
      <c r="S18" s="9">
        <f>'FLUJO DE CAJA'!S107</f>
        <v>0</v>
      </c>
      <c r="T18" s="9"/>
    </row>
    <row r="19" spans="4:20">
      <c r="D19" s="5" t="s">
        <v>218</v>
      </c>
      <c r="E19" s="9">
        <f>'FLUJO DE CAJA'!E108</f>
        <v>2000000</v>
      </c>
      <c r="F19" s="9">
        <f>'FLUJO DE CAJA'!F108</f>
        <v>2000000</v>
      </c>
      <c r="G19" s="9">
        <f>'FLUJO DE CAJA'!G108</f>
        <v>2000000</v>
      </c>
      <c r="H19" s="9">
        <f>'FLUJO DE CAJA'!H108</f>
        <v>2000000</v>
      </c>
      <c r="I19" s="9">
        <f>'FLUJO DE CAJA'!I108</f>
        <v>2000000</v>
      </c>
      <c r="J19" s="9">
        <f>'FLUJO DE CAJA'!J108</f>
        <v>2000000</v>
      </c>
      <c r="K19" s="9">
        <f>'FLUJO DE CAJA'!K108</f>
        <v>2000000</v>
      </c>
      <c r="L19" s="9">
        <f>'FLUJO DE CAJA'!L108</f>
        <v>2000000</v>
      </c>
      <c r="M19" s="9">
        <f>'FLUJO DE CAJA'!M108</f>
        <v>2000000</v>
      </c>
      <c r="N19" s="9">
        <f>'FLUJO DE CAJA'!N108</f>
        <v>2000000</v>
      </c>
      <c r="O19" s="9">
        <f>'FLUJO DE CAJA'!O108</f>
        <v>2000000</v>
      </c>
      <c r="P19" s="9">
        <f>'FLUJO DE CAJA'!P108</f>
        <v>2000000</v>
      </c>
      <c r="Q19" s="9">
        <f>'FLUJO DE CAJA'!Q108</f>
        <v>2000000</v>
      </c>
      <c r="R19" s="9">
        <f>'FLUJO DE CAJA'!R108</f>
        <v>2000000</v>
      </c>
      <c r="S19" s="9">
        <f>'FLUJO DE CAJA'!S108</f>
        <v>2000000</v>
      </c>
      <c r="T19" s="9"/>
    </row>
    <row r="20" spans="4:20">
      <c r="D20" s="5" t="s">
        <v>232</v>
      </c>
      <c r="E20" s="9">
        <f>'FLUJO DE CAJA'!E109</f>
        <v>0</v>
      </c>
      <c r="F20" s="9">
        <f>'FLUJO DE CAJA'!F109</f>
        <v>0</v>
      </c>
      <c r="G20" s="9">
        <f>'FLUJO DE CAJA'!G109</f>
        <v>0</v>
      </c>
      <c r="H20" s="9">
        <f>'FLUJO DE CAJA'!H109</f>
        <v>0</v>
      </c>
      <c r="I20" s="9">
        <f>'FLUJO DE CAJA'!I109</f>
        <v>0</v>
      </c>
      <c r="J20" s="9">
        <f>'FLUJO DE CAJA'!J109</f>
        <v>0</v>
      </c>
      <c r="K20" s="9">
        <f>'FLUJO DE CAJA'!K109</f>
        <v>0</v>
      </c>
      <c r="L20" s="9">
        <f>'FLUJO DE CAJA'!L109</f>
        <v>0</v>
      </c>
      <c r="M20" s="9">
        <f>'FLUJO DE CAJA'!M109</f>
        <v>0</v>
      </c>
      <c r="N20" s="9">
        <f>'FLUJO DE CAJA'!N109</f>
        <v>0</v>
      </c>
      <c r="O20" s="9">
        <f>'FLUJO DE CAJA'!O109</f>
        <v>0</v>
      </c>
      <c r="P20" s="9">
        <f>'FLUJO DE CAJA'!P109</f>
        <v>0</v>
      </c>
      <c r="Q20" s="9">
        <f>'FLUJO DE CAJA'!Q109</f>
        <v>0</v>
      </c>
      <c r="R20" s="9">
        <f>'FLUJO DE CAJA'!R109</f>
        <v>0</v>
      </c>
      <c r="S20" s="9">
        <f>'FLUJO DE CAJA'!S109</f>
        <v>0</v>
      </c>
      <c r="T20" s="9"/>
    </row>
    <row r="21" spans="4:20">
      <c r="D21" s="5" t="s">
        <v>233</v>
      </c>
      <c r="E21" s="9">
        <f>'FLUJO DE CAJA'!E110</f>
        <v>0</v>
      </c>
      <c r="F21" s="9">
        <f>'FLUJO DE CAJA'!F110</f>
        <v>0</v>
      </c>
      <c r="G21" s="9">
        <f>'FLUJO DE CAJA'!G110</f>
        <v>0</v>
      </c>
      <c r="H21" s="9">
        <f>'FLUJO DE CAJA'!H110</f>
        <v>1333333.3333333335</v>
      </c>
      <c r="I21" s="9">
        <f>'FLUJO DE CAJA'!I110</f>
        <v>2000000</v>
      </c>
      <c r="J21" s="9">
        <f>'FLUJO DE CAJA'!J110</f>
        <v>2000000</v>
      </c>
      <c r="K21" s="9">
        <f>'FLUJO DE CAJA'!K110</f>
        <v>2000000</v>
      </c>
      <c r="L21" s="9">
        <f>'FLUJO DE CAJA'!L110</f>
        <v>2000000</v>
      </c>
      <c r="M21" s="9">
        <f>'FLUJO DE CAJA'!M110</f>
        <v>2000000</v>
      </c>
      <c r="N21" s="9">
        <f>'FLUJO DE CAJA'!N110</f>
        <v>2000000</v>
      </c>
      <c r="O21" s="9">
        <f>'FLUJO DE CAJA'!O110</f>
        <v>2000000</v>
      </c>
      <c r="P21" s="9">
        <f>'FLUJO DE CAJA'!P110</f>
        <v>2000000</v>
      </c>
      <c r="Q21" s="9">
        <f>'FLUJO DE CAJA'!Q110</f>
        <v>2000000</v>
      </c>
      <c r="R21" s="9">
        <f>'FLUJO DE CAJA'!R110</f>
        <v>2000000</v>
      </c>
      <c r="S21" s="9">
        <f>'FLUJO DE CAJA'!S110</f>
        <v>2000000</v>
      </c>
      <c r="T21" s="9"/>
    </row>
    <row r="22" spans="4:20">
      <c r="D22" s="5" t="s">
        <v>219</v>
      </c>
      <c r="E22" s="9">
        <f>'FLUJO DE CAJA'!E111</f>
        <v>0</v>
      </c>
      <c r="F22" s="9">
        <f>'FLUJO DE CAJA'!F111</f>
        <v>0</v>
      </c>
      <c r="G22" s="9">
        <f>'FLUJO DE CAJA'!G111</f>
        <v>0</v>
      </c>
      <c r="H22" s="9">
        <f>'FLUJO DE CAJA'!H111</f>
        <v>0</v>
      </c>
      <c r="I22" s="9">
        <f>'FLUJO DE CAJA'!I111</f>
        <v>0</v>
      </c>
      <c r="J22" s="9">
        <f>'FLUJO DE CAJA'!J111</f>
        <v>0</v>
      </c>
      <c r="K22" s="9">
        <f>'FLUJO DE CAJA'!K111</f>
        <v>0</v>
      </c>
      <c r="L22" s="9">
        <f>'FLUJO DE CAJA'!L111</f>
        <v>0</v>
      </c>
      <c r="M22" s="9">
        <f>'FLUJO DE CAJA'!M111</f>
        <v>0</v>
      </c>
      <c r="N22" s="9">
        <f>'FLUJO DE CAJA'!N111</f>
        <v>0</v>
      </c>
      <c r="O22" s="9">
        <f>'FLUJO DE CAJA'!O111</f>
        <v>0</v>
      </c>
      <c r="P22" s="9">
        <f>'FLUJO DE CAJA'!P111</f>
        <v>0</v>
      </c>
      <c r="Q22" s="9">
        <f>'FLUJO DE CAJA'!Q111</f>
        <v>0</v>
      </c>
      <c r="R22" s="9">
        <f>'FLUJO DE CAJA'!R111</f>
        <v>0</v>
      </c>
      <c r="S22" s="9">
        <f>'FLUJO DE CAJA'!S111</f>
        <v>0</v>
      </c>
      <c r="T22" s="9"/>
    </row>
    <row r="23" spans="4:20">
      <c r="D23" s="5" t="s">
        <v>220</v>
      </c>
      <c r="E23" s="9">
        <f>'FLUJO DE CAJA'!E112</f>
        <v>0</v>
      </c>
      <c r="F23" s="9">
        <f>'FLUJO DE CAJA'!F112</f>
        <v>0</v>
      </c>
      <c r="G23" s="9">
        <f>'FLUJO DE CAJA'!G112</f>
        <v>0</v>
      </c>
      <c r="H23" s="9">
        <f>'FLUJO DE CAJA'!H112</f>
        <v>5000000</v>
      </c>
      <c r="I23" s="9">
        <f>'FLUJO DE CAJA'!I112</f>
        <v>5000000</v>
      </c>
      <c r="J23" s="9">
        <f>'FLUJO DE CAJA'!J112</f>
        <v>5000000</v>
      </c>
      <c r="K23" s="9">
        <f>'FLUJO DE CAJA'!K112</f>
        <v>5000000</v>
      </c>
      <c r="L23" s="9">
        <f>'FLUJO DE CAJA'!L112</f>
        <v>5000000</v>
      </c>
      <c r="M23" s="9">
        <f>'FLUJO DE CAJA'!M112</f>
        <v>5000000</v>
      </c>
      <c r="N23" s="9">
        <f>'FLUJO DE CAJA'!N112</f>
        <v>5000000</v>
      </c>
      <c r="O23" s="9">
        <f>'FLUJO DE CAJA'!O112</f>
        <v>5000000</v>
      </c>
      <c r="P23" s="9">
        <f>'FLUJO DE CAJA'!P112</f>
        <v>5000000</v>
      </c>
      <c r="Q23" s="9">
        <f>'FLUJO DE CAJA'!Q112</f>
        <v>5000000</v>
      </c>
      <c r="R23" s="9">
        <f>'FLUJO DE CAJA'!R112</f>
        <v>5000000</v>
      </c>
      <c r="S23" s="9">
        <f>'FLUJO DE CAJA'!S112</f>
        <v>5000000</v>
      </c>
      <c r="T23" s="9"/>
    </row>
    <row r="24" spans="4:20">
      <c r="D24" s="5" t="s">
        <v>221</v>
      </c>
      <c r="E24" s="9">
        <f>'FLUJO DE CAJA'!E113</f>
        <v>0</v>
      </c>
      <c r="F24" s="9">
        <f>'FLUJO DE CAJA'!F113</f>
        <v>0</v>
      </c>
      <c r="G24" s="9">
        <f>'FLUJO DE CAJA'!G113</f>
        <v>0</v>
      </c>
      <c r="H24" s="9">
        <f>'FLUJO DE CAJA'!H113</f>
        <v>25166000</v>
      </c>
      <c r="I24" s="9">
        <f>'FLUJO DE CAJA'!I113</f>
        <v>25166000</v>
      </c>
      <c r="J24" s="9">
        <f>'FLUJO DE CAJA'!J113</f>
        <v>25166000</v>
      </c>
      <c r="K24" s="9">
        <f>'FLUJO DE CAJA'!K113</f>
        <v>37610000</v>
      </c>
      <c r="L24" s="9">
        <f>'FLUJO DE CAJA'!L113</f>
        <v>37610000</v>
      </c>
      <c r="M24" s="9">
        <f>'FLUJO DE CAJA'!M113</f>
        <v>37610000</v>
      </c>
      <c r="N24" s="9">
        <f>'FLUJO DE CAJA'!N113</f>
        <v>37610000</v>
      </c>
      <c r="O24" s="9">
        <f>'FLUJO DE CAJA'!O113</f>
        <v>37610000</v>
      </c>
      <c r="P24" s="9">
        <f>'FLUJO DE CAJA'!P113</f>
        <v>37610000</v>
      </c>
      <c r="Q24" s="9">
        <f>'FLUJO DE CAJA'!Q113</f>
        <v>37610000</v>
      </c>
      <c r="R24" s="9">
        <f>'FLUJO DE CAJA'!R113</f>
        <v>37610000</v>
      </c>
      <c r="S24" s="9">
        <f>'FLUJO DE CAJA'!S113</f>
        <v>37610000</v>
      </c>
      <c r="T24" s="9"/>
    </row>
    <row r="25" spans="4:20">
      <c r="D25" s="5" t="s">
        <v>222</v>
      </c>
      <c r="E25" s="9">
        <f>'FLUJO DE CAJA'!E114</f>
        <v>0</v>
      </c>
      <c r="F25" s="9">
        <f>'FLUJO DE CAJA'!F114</f>
        <v>0</v>
      </c>
      <c r="G25" s="9">
        <f>'FLUJO DE CAJA'!G114</f>
        <v>0</v>
      </c>
      <c r="H25" s="9">
        <f>'FLUJO DE CAJA'!H114</f>
        <v>0</v>
      </c>
      <c r="I25" s="9">
        <f>'FLUJO DE CAJA'!I114</f>
        <v>12700800</v>
      </c>
      <c r="J25" s="9">
        <f>'FLUJO DE CAJA'!J114</f>
        <v>12700800</v>
      </c>
      <c r="K25" s="9">
        <f>'FLUJO DE CAJA'!K114</f>
        <v>39425400</v>
      </c>
      <c r="L25" s="9">
        <f>'FLUJO DE CAJA'!L114</f>
        <v>39425400</v>
      </c>
      <c r="M25" s="9">
        <f>'FLUJO DE CAJA'!M114</f>
        <v>39425400</v>
      </c>
      <c r="N25" s="9">
        <f>'FLUJO DE CAJA'!N114</f>
        <v>39425400</v>
      </c>
      <c r="O25" s="9">
        <f>'FLUJO DE CAJA'!O114</f>
        <v>39425400</v>
      </c>
      <c r="P25" s="9">
        <f>'FLUJO DE CAJA'!P114</f>
        <v>39425400</v>
      </c>
      <c r="Q25" s="9">
        <f>'FLUJO DE CAJA'!Q114</f>
        <v>39425400</v>
      </c>
      <c r="R25" s="9">
        <f>'FLUJO DE CAJA'!R114</f>
        <v>39425400</v>
      </c>
      <c r="S25" s="9">
        <f>'FLUJO DE CAJA'!S114</f>
        <v>39425400</v>
      </c>
      <c r="T25" s="9"/>
    </row>
    <row r="26" spans="4:20">
      <c r="D26" s="5" t="s">
        <v>229</v>
      </c>
      <c r="E26" s="9">
        <f>'FLUJO DE CAJA'!E115</f>
        <v>0</v>
      </c>
      <c r="F26" s="9">
        <f>'FLUJO DE CAJA'!F115</f>
        <v>0</v>
      </c>
      <c r="G26" s="9">
        <f>'FLUJO DE CAJA'!G115</f>
        <v>0</v>
      </c>
      <c r="H26" s="9">
        <f>'FLUJO DE CAJA'!H115</f>
        <v>0</v>
      </c>
      <c r="I26" s="9">
        <f>'FLUJO DE CAJA'!I115</f>
        <v>0</v>
      </c>
      <c r="J26" s="9">
        <f>'FLUJO DE CAJA'!J115</f>
        <v>300000</v>
      </c>
      <c r="K26" s="9">
        <f>'FLUJO DE CAJA'!K115</f>
        <v>0</v>
      </c>
      <c r="L26" s="9">
        <f>'FLUJO DE CAJA'!L115</f>
        <v>0</v>
      </c>
      <c r="M26" s="9">
        <f>'FLUJO DE CAJA'!M115</f>
        <v>0</v>
      </c>
      <c r="N26" s="9">
        <f>'FLUJO DE CAJA'!N115</f>
        <v>0</v>
      </c>
      <c r="O26" s="9">
        <f>'FLUJO DE CAJA'!O115</f>
        <v>0</v>
      </c>
      <c r="P26" s="9">
        <f>'FLUJO DE CAJA'!P115</f>
        <v>0</v>
      </c>
      <c r="Q26" s="9">
        <f>'FLUJO DE CAJA'!Q115</f>
        <v>0</v>
      </c>
      <c r="R26" s="9">
        <f>'FLUJO DE CAJA'!R115</f>
        <v>0</v>
      </c>
      <c r="S26" s="9">
        <f>'FLUJO DE CAJA'!S115</f>
        <v>0</v>
      </c>
      <c r="T26" s="9"/>
    </row>
    <row r="27" spans="4:20">
      <c r="D27" s="5" t="s">
        <v>223</v>
      </c>
      <c r="E27" s="9">
        <f>'FLUJO DE CAJA'!E116</f>
        <v>0</v>
      </c>
      <c r="F27" s="9">
        <f>'FLUJO DE CAJA'!F116</f>
        <v>0</v>
      </c>
      <c r="G27" s="9">
        <f>'FLUJO DE CAJA'!G116</f>
        <v>0</v>
      </c>
      <c r="H27" s="9">
        <f>'FLUJO DE CAJA'!H116</f>
        <v>0</v>
      </c>
      <c r="I27" s="9">
        <f>'FLUJO DE CAJA'!I116</f>
        <v>0</v>
      </c>
      <c r="J27" s="9">
        <f>'FLUJO DE CAJA'!J116</f>
        <v>0</v>
      </c>
      <c r="K27" s="9">
        <f>'FLUJO DE CAJA'!K116</f>
        <v>0</v>
      </c>
      <c r="L27" s="9">
        <f>'FLUJO DE CAJA'!L116</f>
        <v>0</v>
      </c>
      <c r="M27" s="9">
        <f>'FLUJO DE CAJA'!M116</f>
        <v>0</v>
      </c>
      <c r="N27" s="9">
        <f>'FLUJO DE CAJA'!N116</f>
        <v>0</v>
      </c>
      <c r="O27" s="9">
        <f>'FLUJO DE CAJA'!O116</f>
        <v>0</v>
      </c>
      <c r="P27" s="9">
        <f>'FLUJO DE CAJA'!P116</f>
        <v>0</v>
      </c>
      <c r="Q27" s="9">
        <f>'FLUJO DE CAJA'!Q116</f>
        <v>0</v>
      </c>
      <c r="R27" s="9">
        <f>'FLUJO DE CAJA'!R116</f>
        <v>0</v>
      </c>
      <c r="S27" s="9">
        <f>'FLUJO DE CAJA'!S116</f>
        <v>0</v>
      </c>
      <c r="T27" s="9"/>
    </row>
    <row r="28" spans="4:20">
      <c r="D28" s="5" t="s">
        <v>224</v>
      </c>
      <c r="E28" s="9">
        <f>'FLUJO DE CAJA'!E117</f>
        <v>0</v>
      </c>
      <c r="F28" s="9">
        <f>'FLUJO DE CAJA'!F117</f>
        <v>0</v>
      </c>
      <c r="G28" s="9">
        <f>'FLUJO DE CAJA'!G117</f>
        <v>0</v>
      </c>
      <c r="H28" s="9">
        <f>'FLUJO DE CAJA'!H117</f>
        <v>0</v>
      </c>
      <c r="I28" s="9">
        <f>'FLUJO DE CAJA'!I117</f>
        <v>0</v>
      </c>
      <c r="J28" s="9">
        <f>'FLUJO DE CAJA'!J117</f>
        <v>0</v>
      </c>
      <c r="K28" s="9">
        <f>'FLUJO DE CAJA'!K117</f>
        <v>0</v>
      </c>
      <c r="L28" s="9">
        <f>'FLUJO DE CAJA'!L117</f>
        <v>0</v>
      </c>
      <c r="M28" s="9">
        <f>'FLUJO DE CAJA'!M117</f>
        <v>0</v>
      </c>
      <c r="N28" s="9">
        <f>'FLUJO DE CAJA'!N117</f>
        <v>0</v>
      </c>
      <c r="O28" s="9">
        <f>'FLUJO DE CAJA'!O117</f>
        <v>0</v>
      </c>
      <c r="P28" s="9">
        <f>'FLUJO DE CAJA'!P117</f>
        <v>0</v>
      </c>
      <c r="Q28" s="9">
        <f>'FLUJO DE CAJA'!Q117</f>
        <v>0</v>
      </c>
      <c r="R28" s="9">
        <f>'FLUJO DE CAJA'!R117</f>
        <v>0</v>
      </c>
      <c r="S28" s="9">
        <f>'FLUJO DE CAJA'!S117</f>
        <v>0</v>
      </c>
      <c r="T28" s="9"/>
    </row>
    <row r="29" spans="4:20">
      <c r="D29" s="5" t="s">
        <v>225</v>
      </c>
      <c r="E29" s="9">
        <f>'FLUJO DE CAJA'!E118</f>
        <v>0</v>
      </c>
      <c r="F29" s="9">
        <f>'FLUJO DE CAJA'!F118</f>
        <v>0</v>
      </c>
      <c r="G29" s="9">
        <f>'FLUJO DE CAJA'!G118</f>
        <v>0</v>
      </c>
      <c r="H29" s="9">
        <f>'FLUJO DE CAJA'!H118</f>
        <v>5000000</v>
      </c>
      <c r="I29" s="9">
        <f>'FLUJO DE CAJA'!I118</f>
        <v>0</v>
      </c>
      <c r="J29" s="9">
        <f>'FLUJO DE CAJA'!J118</f>
        <v>0</v>
      </c>
      <c r="K29" s="9">
        <f>'FLUJO DE CAJA'!K118</f>
        <v>5000000</v>
      </c>
      <c r="L29" s="9">
        <f>'FLUJO DE CAJA'!L118</f>
        <v>5000000</v>
      </c>
      <c r="M29" s="9">
        <f>'FLUJO DE CAJA'!M118</f>
        <v>5000000</v>
      </c>
      <c r="N29" s="9">
        <f>'FLUJO DE CAJA'!N118</f>
        <v>5000000</v>
      </c>
      <c r="O29" s="9">
        <f>'FLUJO DE CAJA'!O118</f>
        <v>5000000</v>
      </c>
      <c r="P29" s="9">
        <f>'FLUJO DE CAJA'!P118</f>
        <v>5000000</v>
      </c>
      <c r="Q29" s="9">
        <f>'FLUJO DE CAJA'!Q118</f>
        <v>5000000</v>
      </c>
      <c r="R29" s="9">
        <f>'FLUJO DE CAJA'!R118</f>
        <v>5000000</v>
      </c>
      <c r="S29" s="9">
        <f>'FLUJO DE CAJA'!S118</f>
        <v>5000000</v>
      </c>
      <c r="T29" s="9"/>
    </row>
    <row r="30" spans="4:20">
      <c r="D30" s="5" t="s">
        <v>226</v>
      </c>
      <c r="E30" s="9">
        <f>'FLUJO DE CAJA'!E119</f>
        <v>0</v>
      </c>
      <c r="F30" s="9">
        <f>'FLUJO DE CAJA'!F119</f>
        <v>0</v>
      </c>
      <c r="G30" s="9">
        <f>'FLUJO DE CAJA'!G119</f>
        <v>0</v>
      </c>
      <c r="H30" s="9">
        <f>'FLUJO DE CAJA'!H119</f>
        <v>1000000</v>
      </c>
      <c r="I30" s="9">
        <f>'FLUJO DE CAJA'!I119</f>
        <v>0</v>
      </c>
      <c r="J30" s="9">
        <f>'FLUJO DE CAJA'!J119</f>
        <v>0</v>
      </c>
      <c r="K30" s="9">
        <f>'FLUJO DE CAJA'!K119</f>
        <v>1000000</v>
      </c>
      <c r="L30" s="9">
        <f>'FLUJO DE CAJA'!L119</f>
        <v>1000000</v>
      </c>
      <c r="M30" s="9">
        <f>'FLUJO DE CAJA'!M119</f>
        <v>1000000</v>
      </c>
      <c r="N30" s="9">
        <f>'FLUJO DE CAJA'!N119</f>
        <v>1000000</v>
      </c>
      <c r="O30" s="9">
        <f>'FLUJO DE CAJA'!O119</f>
        <v>1000000</v>
      </c>
      <c r="P30" s="9">
        <f>'FLUJO DE CAJA'!P119</f>
        <v>1000000</v>
      </c>
      <c r="Q30" s="9">
        <f>'FLUJO DE CAJA'!Q119</f>
        <v>1000000</v>
      </c>
      <c r="R30" s="9">
        <f>'FLUJO DE CAJA'!R119</f>
        <v>1000000</v>
      </c>
      <c r="S30" s="9">
        <f>'FLUJO DE CAJA'!S119</f>
        <v>1000000</v>
      </c>
      <c r="T30" s="9"/>
    </row>
    <row r="31" spans="4:20">
      <c r="D31" s="5" t="s">
        <v>227</v>
      </c>
      <c r="E31" s="9">
        <f>'FLUJO DE CAJA'!E120</f>
        <v>0</v>
      </c>
      <c r="F31" s="9">
        <f>'FLUJO DE CAJA'!F120</f>
        <v>0</v>
      </c>
      <c r="G31" s="9">
        <f>'FLUJO DE CAJA'!G120</f>
        <v>0</v>
      </c>
      <c r="H31" s="9">
        <f>'FLUJO DE CAJA'!H120</f>
        <v>1000000</v>
      </c>
      <c r="I31" s="9">
        <f>'FLUJO DE CAJA'!I120</f>
        <v>0</v>
      </c>
      <c r="J31" s="9">
        <f>'FLUJO DE CAJA'!J120</f>
        <v>0</v>
      </c>
      <c r="K31" s="9">
        <f>'FLUJO DE CAJA'!K120</f>
        <v>1000000</v>
      </c>
      <c r="L31" s="9">
        <f>'FLUJO DE CAJA'!L120</f>
        <v>1000000</v>
      </c>
      <c r="M31" s="9">
        <f>'FLUJO DE CAJA'!M120</f>
        <v>1000000</v>
      </c>
      <c r="N31" s="9">
        <f>'FLUJO DE CAJA'!N120</f>
        <v>1000000</v>
      </c>
      <c r="O31" s="9">
        <f>'FLUJO DE CAJA'!O120</f>
        <v>1000000</v>
      </c>
      <c r="P31" s="9">
        <f>'FLUJO DE CAJA'!P120</f>
        <v>1000000</v>
      </c>
      <c r="Q31" s="9">
        <f>'FLUJO DE CAJA'!Q120</f>
        <v>1000000</v>
      </c>
      <c r="R31" s="9">
        <f>'FLUJO DE CAJA'!R120</f>
        <v>1000000</v>
      </c>
      <c r="S31" s="9">
        <f>'FLUJO DE CAJA'!S120</f>
        <v>1000000</v>
      </c>
      <c r="T31" s="9"/>
    </row>
    <row r="32" spans="4:20">
      <c r="D32" s="5" t="s">
        <v>235</v>
      </c>
      <c r="E32" s="9">
        <f>'FLUJO DE CAJA'!E121</f>
        <v>0</v>
      </c>
      <c r="F32" s="9">
        <f>'FLUJO DE CAJA'!F121</f>
        <v>0</v>
      </c>
      <c r="G32" s="9">
        <f>'FLUJO DE CAJA'!G121</f>
        <v>0</v>
      </c>
      <c r="H32" s="9">
        <f>'FLUJO DE CAJA'!H121</f>
        <v>500000</v>
      </c>
      <c r="I32" s="9">
        <f>'FLUJO DE CAJA'!I121</f>
        <v>0</v>
      </c>
      <c r="J32" s="9">
        <f>'FLUJO DE CAJA'!J121</f>
        <v>0</v>
      </c>
      <c r="K32" s="9">
        <f>'FLUJO DE CAJA'!K121</f>
        <v>500000</v>
      </c>
      <c r="L32" s="9">
        <f>'FLUJO DE CAJA'!L121</f>
        <v>500000</v>
      </c>
      <c r="M32" s="9">
        <f>'FLUJO DE CAJA'!M121</f>
        <v>500000</v>
      </c>
      <c r="N32" s="9">
        <f>'FLUJO DE CAJA'!N121</f>
        <v>500000</v>
      </c>
      <c r="O32" s="9">
        <f>'FLUJO DE CAJA'!O121</f>
        <v>500000</v>
      </c>
      <c r="P32" s="9">
        <f>'FLUJO DE CAJA'!P121</f>
        <v>500000</v>
      </c>
      <c r="Q32" s="9">
        <f>'FLUJO DE CAJA'!Q121</f>
        <v>500000</v>
      </c>
      <c r="R32" s="9">
        <f>'FLUJO DE CAJA'!R121</f>
        <v>500000</v>
      </c>
      <c r="S32" s="9">
        <f>'FLUJO DE CAJA'!S121</f>
        <v>500000</v>
      </c>
      <c r="T32" s="9"/>
    </row>
    <row r="33" spans="4:20">
      <c r="D33" s="5" t="s">
        <v>231</v>
      </c>
      <c r="E33" s="9">
        <f>'FLUJO DE CAJA'!E122</f>
        <v>0</v>
      </c>
      <c r="F33" s="9">
        <f>'FLUJO DE CAJA'!F122</f>
        <v>0</v>
      </c>
      <c r="G33" s="9">
        <f>'FLUJO DE CAJA'!G122</f>
        <v>0</v>
      </c>
      <c r="H33" s="9">
        <f>'FLUJO DE CAJA'!H122</f>
        <v>0</v>
      </c>
      <c r="I33" s="9">
        <f>'FLUJO DE CAJA'!I122</f>
        <v>0</v>
      </c>
      <c r="J33" s="9">
        <f>'FLUJO DE CAJA'!J122</f>
        <v>6500000</v>
      </c>
      <c r="K33" s="9">
        <f>'FLUJO DE CAJA'!K122</f>
        <v>1500000</v>
      </c>
      <c r="L33" s="9">
        <f>'FLUJO DE CAJA'!L122</f>
        <v>1500000</v>
      </c>
      <c r="M33" s="9">
        <f>'FLUJO DE CAJA'!M122</f>
        <v>1500000</v>
      </c>
      <c r="N33" s="9">
        <f>'FLUJO DE CAJA'!N122</f>
        <v>1500000</v>
      </c>
      <c r="O33" s="9">
        <f>'FLUJO DE CAJA'!O122</f>
        <v>1500000</v>
      </c>
      <c r="P33" s="9">
        <f>'FLUJO DE CAJA'!P122</f>
        <v>1500000</v>
      </c>
      <c r="Q33" s="9">
        <f>'FLUJO DE CAJA'!Q122</f>
        <v>1500000</v>
      </c>
      <c r="R33" s="9">
        <f>'FLUJO DE CAJA'!R122</f>
        <v>1500000</v>
      </c>
      <c r="S33" s="9">
        <f>'FLUJO DE CAJA'!S122</f>
        <v>1500000</v>
      </c>
      <c r="T33" s="9"/>
    </row>
    <row r="34" spans="4:20">
      <c r="D34" s="5" t="s">
        <v>230</v>
      </c>
      <c r="E34" s="9">
        <f>'FLUJO DE CAJA'!E123</f>
        <v>0</v>
      </c>
      <c r="F34" s="9">
        <f>'FLUJO DE CAJA'!F123</f>
        <v>0</v>
      </c>
      <c r="G34" s="9">
        <f>'FLUJO DE CAJA'!G123</f>
        <v>0</v>
      </c>
      <c r="H34" s="9">
        <f>'FLUJO DE CAJA'!H123</f>
        <v>0</v>
      </c>
      <c r="I34" s="9">
        <f>'FLUJO DE CAJA'!I123</f>
        <v>0</v>
      </c>
      <c r="J34" s="9">
        <f>'FLUJO DE CAJA'!J123</f>
        <v>2000000</v>
      </c>
      <c r="K34" s="9">
        <f>'FLUJO DE CAJA'!K123</f>
        <v>0</v>
      </c>
      <c r="L34" s="9">
        <f>'FLUJO DE CAJA'!L123</f>
        <v>0</v>
      </c>
      <c r="M34" s="9">
        <f>'FLUJO DE CAJA'!M123</f>
        <v>0</v>
      </c>
      <c r="N34" s="9">
        <f>'FLUJO DE CAJA'!N123</f>
        <v>0</v>
      </c>
      <c r="O34" s="9">
        <f>'FLUJO DE CAJA'!O123</f>
        <v>0</v>
      </c>
      <c r="P34" s="9">
        <f>'FLUJO DE CAJA'!P123</f>
        <v>0</v>
      </c>
      <c r="Q34" s="9">
        <f>'FLUJO DE CAJA'!Q123</f>
        <v>0</v>
      </c>
      <c r="R34" s="9">
        <f>'FLUJO DE CAJA'!R123</f>
        <v>0</v>
      </c>
      <c r="S34" s="9">
        <f>'FLUJO DE CAJA'!S123</f>
        <v>0</v>
      </c>
      <c r="T34" s="9"/>
    </row>
    <row r="35" spans="4:20">
      <c r="D35" s="5" t="s">
        <v>242</v>
      </c>
      <c r="E35" s="9">
        <f>'FLUJO DE CAJA'!E124</f>
        <v>0</v>
      </c>
      <c r="F35" s="9">
        <f>'FLUJO DE CAJA'!F124</f>
        <v>0</v>
      </c>
      <c r="G35" s="9">
        <f>'FLUJO DE CAJA'!G124</f>
        <v>0</v>
      </c>
      <c r="H35" s="9">
        <f>'FLUJO DE CAJA'!H124</f>
        <v>0</v>
      </c>
      <c r="I35" s="9">
        <f>'FLUJO DE CAJA'!I124</f>
        <v>0</v>
      </c>
      <c r="J35" s="9">
        <f>'FLUJO DE CAJA'!J124</f>
        <v>6000000</v>
      </c>
      <c r="K35" s="9">
        <f>'FLUJO DE CAJA'!K124</f>
        <v>0</v>
      </c>
      <c r="L35" s="9">
        <f>'FLUJO DE CAJA'!L124</f>
        <v>0</v>
      </c>
      <c r="M35" s="9">
        <f>'FLUJO DE CAJA'!M124</f>
        <v>0</v>
      </c>
      <c r="N35" s="9">
        <f>'FLUJO DE CAJA'!N124</f>
        <v>0</v>
      </c>
      <c r="O35" s="9">
        <f>'FLUJO DE CAJA'!O124</f>
        <v>0</v>
      </c>
      <c r="P35" s="9">
        <f>'FLUJO DE CAJA'!P124</f>
        <v>0</v>
      </c>
      <c r="Q35" s="9">
        <f>'FLUJO DE CAJA'!Q124</f>
        <v>0</v>
      </c>
      <c r="R35" s="9">
        <f>'FLUJO DE CAJA'!R124</f>
        <v>0</v>
      </c>
      <c r="S35" s="9">
        <f>'FLUJO DE CAJA'!S124</f>
        <v>0</v>
      </c>
      <c r="T35" s="9"/>
    </row>
    <row r="36" spans="4:20">
      <c r="D36" s="5" t="s">
        <v>247</v>
      </c>
      <c r="E36" s="9">
        <f>'FLUJO DE CAJA'!E125</f>
        <v>0</v>
      </c>
      <c r="F36" s="9">
        <f>'FLUJO DE CAJA'!F125</f>
        <v>0</v>
      </c>
      <c r="G36" s="9">
        <f>'FLUJO DE CAJA'!G125</f>
        <v>0</v>
      </c>
      <c r="H36" s="9">
        <f>'FLUJO DE CAJA'!H125</f>
        <v>16666666.666666666</v>
      </c>
      <c r="I36" s="9">
        <f>'FLUJO DE CAJA'!I125</f>
        <v>16666666.666666666</v>
      </c>
      <c r="J36" s="9">
        <f>'FLUJO DE CAJA'!J125</f>
        <v>16666666.666666666</v>
      </c>
      <c r="K36" s="9">
        <f>'FLUJO DE CAJA'!K125</f>
        <v>16666666.666666666</v>
      </c>
      <c r="L36" s="9">
        <f>'FLUJO DE CAJA'!L125</f>
        <v>16666666.666666666</v>
      </c>
      <c r="M36" s="9">
        <f>'FLUJO DE CAJA'!M125</f>
        <v>16666666.666666666</v>
      </c>
      <c r="N36" s="9">
        <f>'FLUJO DE CAJA'!N125</f>
        <v>16666666.666666666</v>
      </c>
      <c r="O36" s="9">
        <f>'FLUJO DE CAJA'!O125</f>
        <v>16666666.666666666</v>
      </c>
      <c r="P36" s="9">
        <f>'FLUJO DE CAJA'!P125</f>
        <v>16666666.666666666</v>
      </c>
      <c r="Q36" s="9">
        <f>'FLUJO DE CAJA'!Q125</f>
        <v>16666666.666666666</v>
      </c>
      <c r="R36" s="9">
        <f>'FLUJO DE CAJA'!R125</f>
        <v>16666666.666666666</v>
      </c>
      <c r="S36" s="9">
        <f>'FLUJO DE CAJA'!S125</f>
        <v>16666666.666666666</v>
      </c>
      <c r="T36" s="9"/>
    </row>
    <row r="37" spans="4:20">
      <c r="D37" s="5" t="s">
        <v>6</v>
      </c>
      <c r="E37" s="9">
        <f>'FLUJO DE CAJA'!E126</f>
        <v>4500000</v>
      </c>
      <c r="F37" s="9">
        <f>'FLUJO DE CAJA'!F126</f>
        <v>4500000</v>
      </c>
      <c r="G37" s="9">
        <f>'FLUJO DE CAJA'!G126</f>
        <v>4500000</v>
      </c>
      <c r="H37" s="9">
        <f>'FLUJO DE CAJA'!H126</f>
        <v>4500000</v>
      </c>
      <c r="I37" s="9">
        <f>'FLUJO DE CAJA'!I126</f>
        <v>4500000</v>
      </c>
      <c r="J37" s="9">
        <f>'FLUJO DE CAJA'!J126</f>
        <v>4500000</v>
      </c>
      <c r="K37" s="9">
        <f>'FLUJO DE CAJA'!K126</f>
        <v>4500000</v>
      </c>
      <c r="L37" s="9">
        <f>'FLUJO DE CAJA'!L126</f>
        <v>4500000</v>
      </c>
      <c r="M37" s="9">
        <f>'FLUJO DE CAJA'!M126</f>
        <v>4500000</v>
      </c>
      <c r="N37" s="9">
        <f>'FLUJO DE CAJA'!N126</f>
        <v>4500000</v>
      </c>
      <c r="O37" s="9">
        <f>'FLUJO DE CAJA'!O126</f>
        <v>4500000</v>
      </c>
      <c r="P37" s="9">
        <f>'FLUJO DE CAJA'!P126</f>
        <v>4500000</v>
      </c>
      <c r="Q37" s="9">
        <f>'FLUJO DE CAJA'!Q126</f>
        <v>4500000</v>
      </c>
      <c r="R37" s="9">
        <f>'FLUJO DE CAJA'!R126</f>
        <v>4500000</v>
      </c>
      <c r="S37" s="9">
        <f>'FLUJO DE CAJA'!S126</f>
        <v>4500000</v>
      </c>
      <c r="T37" s="9"/>
    </row>
    <row r="38" spans="4:20">
      <c r="D38" s="5" t="s">
        <v>3</v>
      </c>
      <c r="E38" s="9">
        <f>'FLUJO DE CAJA'!E127</f>
        <v>150000</v>
      </c>
      <c r="F38" s="9">
        <f>'FLUJO DE CAJA'!F127</f>
        <v>150000</v>
      </c>
      <c r="G38" s="9">
        <f>'FLUJO DE CAJA'!G127</f>
        <v>150000</v>
      </c>
      <c r="H38" s="9">
        <f>'FLUJO DE CAJA'!H127</f>
        <v>150000</v>
      </c>
      <c r="I38" s="9">
        <f>'FLUJO DE CAJA'!I127</f>
        <v>150000</v>
      </c>
      <c r="J38" s="9">
        <f>'FLUJO DE CAJA'!J127</f>
        <v>150000</v>
      </c>
      <c r="K38" s="9">
        <f>'FLUJO DE CAJA'!K127</f>
        <v>150000</v>
      </c>
      <c r="L38" s="9">
        <f>'FLUJO DE CAJA'!L127</f>
        <v>150000</v>
      </c>
      <c r="M38" s="9">
        <f>'FLUJO DE CAJA'!M127</f>
        <v>150000</v>
      </c>
      <c r="N38" s="9">
        <f>'FLUJO DE CAJA'!N127</f>
        <v>150000</v>
      </c>
      <c r="O38" s="9">
        <f>'FLUJO DE CAJA'!O127</f>
        <v>150000</v>
      </c>
      <c r="P38" s="9">
        <f>'FLUJO DE CAJA'!P127</f>
        <v>150000</v>
      </c>
      <c r="Q38" s="9">
        <f>'FLUJO DE CAJA'!Q127</f>
        <v>150000</v>
      </c>
      <c r="R38" s="9">
        <f>'FLUJO DE CAJA'!R127</f>
        <v>150000</v>
      </c>
      <c r="S38" s="9">
        <f>'FLUJO DE CAJA'!S127</f>
        <v>150000</v>
      </c>
      <c r="T38" s="9"/>
    </row>
    <row r="39" spans="4:20">
      <c r="D39" s="38" t="s">
        <v>4</v>
      </c>
      <c r="E39" s="9">
        <f>'FLUJO DE CAJA'!E128</f>
        <v>3000000</v>
      </c>
      <c r="F39" s="9">
        <f>'FLUJO DE CAJA'!F128</f>
        <v>3000000</v>
      </c>
      <c r="G39" s="9">
        <f>'FLUJO DE CAJA'!G128</f>
        <v>3000000</v>
      </c>
      <c r="H39" s="9">
        <f>'FLUJO DE CAJA'!H128</f>
        <v>3000000</v>
      </c>
      <c r="I39" s="9">
        <f>'FLUJO DE CAJA'!I128</f>
        <v>3000000</v>
      </c>
      <c r="J39" s="9">
        <f>'FLUJO DE CAJA'!J128</f>
        <v>3000000</v>
      </c>
      <c r="K39" s="9">
        <f>'FLUJO DE CAJA'!K128</f>
        <v>3000000</v>
      </c>
      <c r="L39" s="9">
        <f>'FLUJO DE CAJA'!L128</f>
        <v>3000000</v>
      </c>
      <c r="M39" s="9">
        <f>'FLUJO DE CAJA'!M128</f>
        <v>3000000</v>
      </c>
      <c r="N39" s="9">
        <f>'FLUJO DE CAJA'!N128</f>
        <v>3000000</v>
      </c>
      <c r="O39" s="9">
        <f>'FLUJO DE CAJA'!O128</f>
        <v>3000000</v>
      </c>
      <c r="P39" s="9">
        <f>'FLUJO DE CAJA'!P128</f>
        <v>3000000</v>
      </c>
      <c r="Q39" s="9">
        <f>'FLUJO DE CAJA'!Q128</f>
        <v>3000000</v>
      </c>
      <c r="R39" s="9">
        <f>'FLUJO DE CAJA'!R128</f>
        <v>3000000</v>
      </c>
      <c r="S39" s="9">
        <f>'FLUJO DE CAJA'!S128</f>
        <v>3000000</v>
      </c>
      <c r="T39" s="9"/>
    </row>
    <row r="40" spans="4:20">
      <c r="D40" s="38" t="s">
        <v>112</v>
      </c>
      <c r="E40" s="9">
        <f>'FLUJO DE CAJA'!E129</f>
        <v>0</v>
      </c>
      <c r="F40" s="9">
        <f>'FLUJO DE CAJA'!F129</f>
        <v>4314601.08</v>
      </c>
      <c r="G40" s="9">
        <f>'FLUJO DE CAJA'!G129</f>
        <v>4314601.08</v>
      </c>
      <c r="H40" s="9">
        <f>'FLUJO DE CAJA'!H129</f>
        <v>10875406.956750002</v>
      </c>
      <c r="I40" s="9">
        <f>'FLUJO DE CAJA'!I129</f>
        <v>17929724.982750002</v>
      </c>
      <c r="J40" s="9">
        <f>'FLUJO DE CAJA'!J129</f>
        <v>28217272.10400001</v>
      </c>
      <c r="K40" s="9">
        <f>'FLUJO DE CAJA'!K129</f>
        <v>33361045.664625004</v>
      </c>
      <c r="L40" s="9">
        <f>'FLUJO DE CAJA'!L129</f>
        <v>33361045.664625004</v>
      </c>
      <c r="M40" s="9">
        <f>'FLUJO DE CAJA'!M129</f>
        <v>33361045.664625004</v>
      </c>
      <c r="N40" s="9">
        <f>'FLUJO DE CAJA'!N129</f>
        <v>33361045.664625004</v>
      </c>
      <c r="O40" s="9">
        <f>'FLUJO DE CAJA'!O129</f>
        <v>33361045.664625004</v>
      </c>
      <c r="P40" s="9">
        <f>'FLUJO DE CAJA'!P129</f>
        <v>33361045.664625004</v>
      </c>
      <c r="Q40" s="9">
        <f>'FLUJO DE CAJA'!Q129</f>
        <v>33361045.664625004</v>
      </c>
      <c r="R40" s="9">
        <f>'FLUJO DE CAJA'!R129</f>
        <v>33361045.664625004</v>
      </c>
      <c r="S40" s="9">
        <f>'FLUJO DE CAJA'!S129</f>
        <v>33361045.664625004</v>
      </c>
      <c r="T40" s="9"/>
    </row>
    <row r="41" spans="4:20">
      <c r="D41" s="38" t="s">
        <v>109</v>
      </c>
      <c r="E41" s="9">
        <f>'FLUJO DE CAJA'!E130</f>
        <v>0</v>
      </c>
      <c r="F41" s="9">
        <f>'FLUJO DE CAJA'!F130</f>
        <v>0</v>
      </c>
      <c r="G41" s="9">
        <f>'FLUJO DE CAJA'!G130</f>
        <v>0</v>
      </c>
      <c r="H41" s="9">
        <f>'FLUJO DE CAJA'!H130</f>
        <v>994500</v>
      </c>
      <c r="I41" s="9">
        <f>'FLUJO DE CAJA'!I130</f>
        <v>994500</v>
      </c>
      <c r="J41" s="9">
        <f>'FLUJO DE CAJA'!J130</f>
        <v>994500</v>
      </c>
      <c r="K41" s="9">
        <f>'FLUJO DE CAJA'!K130</f>
        <v>9945000</v>
      </c>
      <c r="L41" s="9">
        <f>'FLUJO DE CAJA'!L130</f>
        <v>9945000</v>
      </c>
      <c r="M41" s="9">
        <f>'FLUJO DE CAJA'!M130</f>
        <v>9945000</v>
      </c>
      <c r="N41" s="9">
        <f>'FLUJO DE CAJA'!N130</f>
        <v>9945000</v>
      </c>
      <c r="O41" s="9">
        <f>'FLUJO DE CAJA'!O130</f>
        <v>9945000</v>
      </c>
      <c r="P41" s="9">
        <f>'FLUJO DE CAJA'!P130</f>
        <v>9945000</v>
      </c>
      <c r="Q41" s="9">
        <f>'FLUJO DE CAJA'!Q130</f>
        <v>9945000</v>
      </c>
      <c r="R41" s="9">
        <f>'FLUJO DE CAJA'!R130</f>
        <v>9945000</v>
      </c>
      <c r="S41" s="9">
        <f>'FLUJO DE CAJA'!S130</f>
        <v>9945000</v>
      </c>
      <c r="T41" s="9"/>
    </row>
    <row r="42" spans="4:20">
      <c r="D42" s="38" t="s">
        <v>113</v>
      </c>
      <c r="E42" s="9">
        <f>'FLUJO DE CAJA'!E131</f>
        <v>0</v>
      </c>
      <c r="F42" s="9">
        <f>'FLUJO DE CAJA'!F131</f>
        <v>0</v>
      </c>
      <c r="G42" s="9">
        <f>'FLUJO DE CAJA'!G131</f>
        <v>0</v>
      </c>
      <c r="H42" s="9">
        <f>'FLUJO DE CAJA'!H131</f>
        <v>0</v>
      </c>
      <c r="I42" s="9">
        <f>'FLUJO DE CAJA'!I131</f>
        <v>0</v>
      </c>
      <c r="J42" s="9">
        <f>'FLUJO DE CAJA'!J131</f>
        <v>0</v>
      </c>
      <c r="K42" s="9">
        <f>'FLUJO DE CAJA'!K131</f>
        <v>215000000</v>
      </c>
      <c r="L42" s="9">
        <f>'FLUJO DE CAJA'!L131</f>
        <v>215000000</v>
      </c>
      <c r="M42" s="9">
        <f>'FLUJO DE CAJA'!M131</f>
        <v>215000000</v>
      </c>
      <c r="N42" s="9">
        <f>'FLUJO DE CAJA'!N131</f>
        <v>215000000</v>
      </c>
      <c r="O42" s="9">
        <f>'FLUJO DE CAJA'!O131</f>
        <v>215000000</v>
      </c>
      <c r="P42" s="9">
        <f>'FLUJO DE CAJA'!P131</f>
        <v>215000000</v>
      </c>
      <c r="Q42" s="9">
        <f>'FLUJO DE CAJA'!Q131</f>
        <v>215000000</v>
      </c>
      <c r="R42" s="9">
        <f>'FLUJO DE CAJA'!R131</f>
        <v>215000000</v>
      </c>
      <c r="S42" s="9">
        <f>'FLUJO DE CAJA'!S131</f>
        <v>215000000</v>
      </c>
      <c r="T42" s="9"/>
    </row>
    <row r="43" spans="4:20">
      <c r="D43" s="38" t="s">
        <v>301</v>
      </c>
      <c r="E43" s="9">
        <f>'FLUJO DE CAJA'!E132</f>
        <v>11356400</v>
      </c>
      <c r="F43" s="9">
        <f>'FLUJO DE CAJA'!F132</f>
        <v>11356400</v>
      </c>
      <c r="G43" s="9">
        <f>'FLUJO DE CAJA'!G132</f>
        <v>11356400</v>
      </c>
      <c r="H43" s="9">
        <f>'FLUJO DE CAJA'!H132</f>
        <v>11924220</v>
      </c>
      <c r="I43" s="9">
        <f>'FLUJO DE CAJA'!I132</f>
        <v>11924220</v>
      </c>
      <c r="J43" s="9">
        <f>'FLUJO DE CAJA'!J132</f>
        <v>0</v>
      </c>
      <c r="K43" s="9">
        <f>'FLUJO DE CAJA'!K132</f>
        <v>0</v>
      </c>
      <c r="L43" s="9">
        <f>'FLUJO DE CAJA'!L132</f>
        <v>0</v>
      </c>
      <c r="M43" s="9">
        <f>'FLUJO DE CAJA'!M132</f>
        <v>0</v>
      </c>
      <c r="N43" s="9">
        <f>'FLUJO DE CAJA'!N132</f>
        <v>0</v>
      </c>
      <c r="O43" s="9">
        <f>'FLUJO DE CAJA'!O132</f>
        <v>0</v>
      </c>
      <c r="P43" s="9">
        <f>'FLUJO DE CAJA'!P132</f>
        <v>0</v>
      </c>
      <c r="Q43" s="9">
        <f>'FLUJO DE CAJA'!Q132</f>
        <v>0</v>
      </c>
      <c r="R43" s="9">
        <f>'FLUJO DE CAJA'!R132</f>
        <v>0</v>
      </c>
      <c r="S43" s="9">
        <f>'FLUJO DE CAJA'!S132</f>
        <v>0</v>
      </c>
      <c r="T43" s="9"/>
    </row>
    <row r="44" spans="4:20">
      <c r="D44" s="38" t="s">
        <v>302</v>
      </c>
      <c r="E44" s="9">
        <f>'FLUJO DE CAJA'!E133</f>
        <v>0</v>
      </c>
      <c r="F44" s="9">
        <f>'FLUJO DE CAJA'!F133</f>
        <v>14476799.999999998</v>
      </c>
      <c r="G44" s="9">
        <f>'FLUJO DE CAJA'!G133</f>
        <v>14476799.999999998</v>
      </c>
      <c r="H44" s="9">
        <f>'FLUJO DE CAJA'!H133</f>
        <v>15200639.999999998</v>
      </c>
      <c r="I44" s="9">
        <f>'FLUJO DE CAJA'!I133</f>
        <v>15200639.999999998</v>
      </c>
      <c r="J44" s="9">
        <f>'FLUJO DE CAJA'!J133</f>
        <v>15200639.999999998</v>
      </c>
      <c r="K44" s="9">
        <f>'FLUJO DE CAJA'!K133</f>
        <v>15200639.999999998</v>
      </c>
      <c r="L44" s="9">
        <f>'FLUJO DE CAJA'!L133</f>
        <v>15200639.999999998</v>
      </c>
      <c r="M44" s="9">
        <f>'FLUJO DE CAJA'!M133</f>
        <v>15200639.999999998</v>
      </c>
      <c r="N44" s="9">
        <f>'FLUJO DE CAJA'!N133</f>
        <v>15200639.999999998</v>
      </c>
      <c r="O44" s="9">
        <f>'FLUJO DE CAJA'!O133</f>
        <v>15200639.999999998</v>
      </c>
      <c r="P44" s="9">
        <f>'FLUJO DE CAJA'!P133</f>
        <v>15200639.999999998</v>
      </c>
      <c r="Q44" s="9">
        <f>'FLUJO DE CAJA'!Q133</f>
        <v>15200639.999999998</v>
      </c>
      <c r="R44" s="9">
        <f>'FLUJO DE CAJA'!R133</f>
        <v>15200639.999999998</v>
      </c>
      <c r="S44" s="9">
        <f>'FLUJO DE CAJA'!S133</f>
        <v>15200639.999999998</v>
      </c>
      <c r="T44" s="9"/>
    </row>
    <row r="45" spans="4:20">
      <c r="D45" s="38" t="s">
        <v>303</v>
      </c>
      <c r="E45" s="9">
        <f>'FLUJO DE CAJA'!E134</f>
        <v>4496117</v>
      </c>
      <c r="F45" s="9">
        <f>'FLUJO DE CAJA'!F134</f>
        <v>4496117</v>
      </c>
      <c r="G45" s="9">
        <f>'FLUJO DE CAJA'!G134</f>
        <v>4496117</v>
      </c>
      <c r="H45" s="9">
        <f>'FLUJO DE CAJA'!H134</f>
        <v>4720922.8500000006</v>
      </c>
      <c r="I45" s="9">
        <f>'FLUJO DE CAJA'!I134</f>
        <v>4720922.8500000006</v>
      </c>
      <c r="J45" s="9">
        <f>'FLUJO DE CAJA'!J134</f>
        <v>4720922.8500000006</v>
      </c>
      <c r="K45" s="9">
        <f>'FLUJO DE CAJA'!K134</f>
        <v>4720922.8500000006</v>
      </c>
      <c r="L45" s="9">
        <f>'FLUJO DE CAJA'!L134</f>
        <v>4720922.8500000006</v>
      </c>
      <c r="M45" s="9">
        <f>'FLUJO DE CAJA'!M134</f>
        <v>4720922.8500000006</v>
      </c>
      <c r="N45" s="9">
        <f>'FLUJO DE CAJA'!N134</f>
        <v>0</v>
      </c>
      <c r="O45" s="9">
        <f>'FLUJO DE CAJA'!O134</f>
        <v>0</v>
      </c>
      <c r="P45" s="9">
        <f>'FLUJO DE CAJA'!P134</f>
        <v>0</v>
      </c>
      <c r="Q45" s="9">
        <f>'FLUJO DE CAJA'!Q134</f>
        <v>0</v>
      </c>
      <c r="R45" s="9">
        <f>'FLUJO DE CAJA'!R134</f>
        <v>0</v>
      </c>
      <c r="S45" s="9">
        <f>'FLUJO DE CAJA'!S134</f>
        <v>56651067.900000006</v>
      </c>
      <c r="T45" s="9"/>
    </row>
    <row r="46" spans="4:20">
      <c r="D46" s="38" t="s">
        <v>304</v>
      </c>
      <c r="E46" s="9">
        <f>'FLUJO DE CAJA'!E135</f>
        <v>1898340</v>
      </c>
      <c r="F46" s="9">
        <f>'FLUJO DE CAJA'!F135</f>
        <v>1898340</v>
      </c>
      <c r="G46" s="9">
        <f>'FLUJO DE CAJA'!G135</f>
        <v>1898340</v>
      </c>
      <c r="H46" s="9">
        <f>'FLUJO DE CAJA'!H135</f>
        <v>1993257</v>
      </c>
      <c r="I46" s="9">
        <f>'FLUJO DE CAJA'!I135</f>
        <v>1993257</v>
      </c>
      <c r="J46" s="9">
        <f>'FLUJO DE CAJA'!J135</f>
        <v>1993257</v>
      </c>
      <c r="K46" s="9">
        <f>'FLUJO DE CAJA'!K135</f>
        <v>3991386</v>
      </c>
      <c r="L46" s="9">
        <f>'FLUJO DE CAJA'!L135</f>
        <v>3991386</v>
      </c>
      <c r="M46" s="9">
        <f>'FLUJO DE CAJA'!M135</f>
        <v>3991386</v>
      </c>
      <c r="N46" s="9">
        <f>'FLUJO DE CAJA'!N135</f>
        <v>3991386</v>
      </c>
      <c r="O46" s="9">
        <f>'FLUJO DE CAJA'!O135</f>
        <v>3991386</v>
      </c>
      <c r="P46" s="9">
        <f>'FLUJO DE CAJA'!P135</f>
        <v>3991386</v>
      </c>
      <c r="Q46" s="9">
        <f>'FLUJO DE CAJA'!Q135</f>
        <v>6909714</v>
      </c>
      <c r="R46" s="9">
        <f>'FLUJO DE CAJA'!R135</f>
        <v>6909714</v>
      </c>
      <c r="S46" s="9">
        <f>'FLUJO DE CAJA'!S135</f>
        <v>6909714</v>
      </c>
      <c r="T46" s="9"/>
    </row>
    <row r="47" spans="4:20">
      <c r="D47" s="38" t="s">
        <v>305</v>
      </c>
      <c r="E47" s="9">
        <f>'FLUJO DE CAJA'!E136</f>
        <v>6215744</v>
      </c>
      <c r="F47" s="9">
        <f>'FLUJO DE CAJA'!F136</f>
        <v>4661808</v>
      </c>
      <c r="G47" s="9">
        <f>'FLUJO DE CAJA'!G136</f>
        <v>4661808</v>
      </c>
      <c r="H47" s="9">
        <f>'FLUJO DE CAJA'!H136</f>
        <v>0</v>
      </c>
      <c r="I47" s="9">
        <f>'FLUJO DE CAJA'!I136</f>
        <v>0</v>
      </c>
      <c r="J47" s="9">
        <f>'FLUJO DE CAJA'!J136</f>
        <v>0</v>
      </c>
      <c r="K47" s="9">
        <f>'FLUJO DE CAJA'!K136</f>
        <v>0</v>
      </c>
      <c r="L47" s="9">
        <f>'FLUJO DE CAJA'!L136</f>
        <v>0</v>
      </c>
      <c r="M47" s="9">
        <f>'FLUJO DE CAJA'!M136</f>
        <v>0</v>
      </c>
      <c r="N47" s="9">
        <f>'FLUJO DE CAJA'!N136</f>
        <v>0</v>
      </c>
      <c r="O47" s="9">
        <f>'FLUJO DE CAJA'!O136</f>
        <v>0</v>
      </c>
      <c r="P47" s="9">
        <f>'FLUJO DE CAJA'!P136</f>
        <v>0</v>
      </c>
      <c r="Q47" s="9">
        <f>'FLUJO DE CAJA'!Q136</f>
        <v>0</v>
      </c>
      <c r="R47" s="9">
        <f>'FLUJO DE CAJA'!R136</f>
        <v>0</v>
      </c>
      <c r="S47" s="9">
        <f>'FLUJO DE CAJA'!S136</f>
        <v>0</v>
      </c>
      <c r="T47" s="9"/>
    </row>
    <row r="48" spans="4:20">
      <c r="D48" s="38" t="s">
        <v>306</v>
      </c>
      <c r="E48" s="9">
        <f>'FLUJO DE CAJA'!E137</f>
        <v>1500690</v>
      </c>
      <c r="F48" s="9">
        <f>'FLUJO DE CAJA'!F137</f>
        <v>1500690</v>
      </c>
      <c r="G48" s="9">
        <f>'FLUJO DE CAJA'!G137</f>
        <v>1500690</v>
      </c>
      <c r="H48" s="9">
        <f>'FLUJO DE CAJA'!H137</f>
        <v>1575724.5</v>
      </c>
      <c r="I48" s="9">
        <f>'FLUJO DE CAJA'!I137</f>
        <v>1575724.5</v>
      </c>
      <c r="J48" s="9">
        <f>'FLUJO DE CAJA'!J137</f>
        <v>1575724.5</v>
      </c>
      <c r="K48" s="9">
        <f>'FLUJO DE CAJA'!K137</f>
        <v>1575724.5</v>
      </c>
      <c r="L48" s="9">
        <f>'FLUJO DE CAJA'!L137</f>
        <v>1575724.5</v>
      </c>
      <c r="M48" s="9">
        <f>'FLUJO DE CAJA'!M137</f>
        <v>1575724.5</v>
      </c>
      <c r="N48" s="9">
        <f>'FLUJO DE CAJA'!N137</f>
        <v>1575724.5</v>
      </c>
      <c r="O48" s="9">
        <f>'FLUJO DE CAJA'!O137</f>
        <v>1575724.5</v>
      </c>
      <c r="P48" s="9">
        <f>'FLUJO DE CAJA'!P137</f>
        <v>1575724.5</v>
      </c>
      <c r="Q48" s="9">
        <f>'FLUJO DE CAJA'!Q137</f>
        <v>1575724.5</v>
      </c>
      <c r="R48" s="9">
        <f>'FLUJO DE CAJA'!R137</f>
        <v>1575724.5</v>
      </c>
      <c r="S48" s="9">
        <f>'FLUJO DE CAJA'!S137</f>
        <v>1575724.5</v>
      </c>
      <c r="T48" s="9"/>
    </row>
    <row r="49" spans="4:20">
      <c r="D49" s="38" t="s">
        <v>307</v>
      </c>
      <c r="E49" s="9">
        <f>'FLUJO DE CAJA'!E138</f>
        <v>9048000</v>
      </c>
      <c r="F49" s="9">
        <f>'FLUJO DE CAJA'!F138</f>
        <v>220000</v>
      </c>
      <c r="G49" s="9">
        <f>'FLUJO DE CAJA'!G138</f>
        <v>220000</v>
      </c>
      <c r="H49" s="9">
        <f>'FLUJO DE CAJA'!H138</f>
        <v>231000</v>
      </c>
      <c r="I49" s="9">
        <f>'FLUJO DE CAJA'!I138</f>
        <v>231000</v>
      </c>
      <c r="J49" s="9">
        <f>'FLUJO DE CAJA'!J138</f>
        <v>231000</v>
      </c>
      <c r="K49" s="9">
        <f>'FLUJO DE CAJA'!K138</f>
        <v>231000</v>
      </c>
      <c r="L49" s="9">
        <f>'FLUJO DE CAJA'!L138</f>
        <v>231000</v>
      </c>
      <c r="M49" s="9">
        <f>'FLUJO DE CAJA'!M138</f>
        <v>231000</v>
      </c>
      <c r="N49" s="9">
        <f>'FLUJO DE CAJA'!N138</f>
        <v>231000</v>
      </c>
      <c r="O49" s="9">
        <f>'FLUJO DE CAJA'!O138</f>
        <v>231000</v>
      </c>
      <c r="P49" s="9">
        <f>'FLUJO DE CAJA'!P138</f>
        <v>231000</v>
      </c>
      <c r="Q49" s="9">
        <f>'FLUJO DE CAJA'!Q138</f>
        <v>231000</v>
      </c>
      <c r="R49" s="9">
        <f>'FLUJO DE CAJA'!R138</f>
        <v>231000</v>
      </c>
      <c r="S49" s="9">
        <f>'FLUJO DE CAJA'!S138</f>
        <v>231000</v>
      </c>
      <c r="T49" s="9"/>
    </row>
    <row r="50" spans="4:20">
      <c r="D50" s="38" t="s">
        <v>308</v>
      </c>
      <c r="E50" s="9">
        <f>'FLUJO DE CAJA'!E139</f>
        <v>0</v>
      </c>
      <c r="F50" s="9">
        <f>'FLUJO DE CAJA'!F139</f>
        <v>1560200</v>
      </c>
      <c r="G50" s="9">
        <f>'FLUJO DE CAJA'!G139</f>
        <v>1560200</v>
      </c>
      <c r="H50" s="9">
        <f>'FLUJO DE CAJA'!H139</f>
        <v>0</v>
      </c>
      <c r="I50" s="9">
        <f>'FLUJO DE CAJA'!I139</f>
        <v>0</v>
      </c>
      <c r="J50" s="9">
        <f>'FLUJO DE CAJA'!J139</f>
        <v>0</v>
      </c>
      <c r="K50" s="9">
        <f>'FLUJO DE CAJA'!K139</f>
        <v>0</v>
      </c>
      <c r="L50" s="9">
        <f>'FLUJO DE CAJA'!L139</f>
        <v>0</v>
      </c>
      <c r="M50" s="9">
        <f>'FLUJO DE CAJA'!M139</f>
        <v>0</v>
      </c>
      <c r="N50" s="9">
        <f>'FLUJO DE CAJA'!N139</f>
        <v>0</v>
      </c>
      <c r="O50" s="9">
        <f>'FLUJO DE CAJA'!O139</f>
        <v>0</v>
      </c>
      <c r="P50" s="9">
        <f>'FLUJO DE CAJA'!P139</f>
        <v>0</v>
      </c>
      <c r="Q50" s="9">
        <f>'FLUJO DE CAJA'!Q139</f>
        <v>0</v>
      </c>
      <c r="R50" s="9">
        <f>'FLUJO DE CAJA'!R139</f>
        <v>0</v>
      </c>
      <c r="S50" s="9">
        <f>'FLUJO DE CAJA'!S139</f>
        <v>0</v>
      </c>
      <c r="T50" s="9"/>
    </row>
    <row r="51" spans="4:20">
      <c r="D51" s="38" t="s">
        <v>309</v>
      </c>
      <c r="E51" s="9">
        <f>'FLUJO DE CAJA'!E140</f>
        <v>0</v>
      </c>
      <c r="F51" s="9">
        <f>'FLUJO DE CAJA'!F140</f>
        <v>0</v>
      </c>
      <c r="G51" s="9">
        <f>'FLUJO DE CAJA'!G140</f>
        <v>0</v>
      </c>
      <c r="H51" s="9">
        <f>'FLUJO DE CAJA'!H140</f>
        <v>0</v>
      </c>
      <c r="I51" s="9">
        <f>'FLUJO DE CAJA'!I140</f>
        <v>0</v>
      </c>
      <c r="J51" s="9">
        <f>'FLUJO DE CAJA'!J140</f>
        <v>0</v>
      </c>
      <c r="K51" s="9">
        <f>'FLUJO DE CAJA'!K140</f>
        <v>0</v>
      </c>
      <c r="L51" s="9">
        <f>'FLUJO DE CAJA'!L140</f>
        <v>0</v>
      </c>
      <c r="M51" s="9">
        <f>'FLUJO DE CAJA'!M140</f>
        <v>0</v>
      </c>
      <c r="N51" s="9">
        <f>'FLUJO DE CAJA'!N140</f>
        <v>0</v>
      </c>
      <c r="O51" s="9">
        <f>'FLUJO DE CAJA'!O140</f>
        <v>0</v>
      </c>
      <c r="P51" s="9">
        <f>'FLUJO DE CAJA'!P140</f>
        <v>0</v>
      </c>
      <c r="Q51" s="9">
        <f>'FLUJO DE CAJA'!Q140</f>
        <v>0</v>
      </c>
      <c r="R51" s="9">
        <f>'FLUJO DE CAJA'!R140</f>
        <v>0</v>
      </c>
      <c r="S51" s="9">
        <f>'FLUJO DE CAJA'!S140</f>
        <v>0</v>
      </c>
      <c r="T51" s="9"/>
    </row>
    <row r="52" spans="4:20">
      <c r="D52" s="38" t="s">
        <v>289</v>
      </c>
      <c r="E52" s="9">
        <f>'FLUJO DE CAJA'!E141</f>
        <v>0</v>
      </c>
      <c r="F52" s="9">
        <f>'FLUJO DE CAJA'!F141</f>
        <v>7129080.4399999995</v>
      </c>
      <c r="G52" s="9">
        <f>'FLUJO DE CAJA'!G141</f>
        <v>7129080.4399999995</v>
      </c>
      <c r="H52" s="9">
        <f>'FLUJO DE CAJA'!H141</f>
        <v>7485534.4619999994</v>
      </c>
      <c r="I52" s="9">
        <f>'FLUJO DE CAJA'!I141</f>
        <v>7485534.4619999994</v>
      </c>
      <c r="J52" s="9">
        <f>'FLUJO DE CAJA'!J141</f>
        <v>7485534.4619999994</v>
      </c>
      <c r="K52" s="9">
        <f>'FLUJO DE CAJA'!K141</f>
        <v>7485534.4619999994</v>
      </c>
      <c r="L52" s="9">
        <f>'FLUJO DE CAJA'!L141</f>
        <v>7485534.4619999994</v>
      </c>
      <c r="M52" s="9">
        <f>'FLUJO DE CAJA'!M141</f>
        <v>7485534.4619999994</v>
      </c>
      <c r="N52" s="9">
        <f>'FLUJO DE CAJA'!N141</f>
        <v>7485534.4619999994</v>
      </c>
      <c r="O52" s="9">
        <f>'FLUJO DE CAJA'!O141</f>
        <v>7485534.4619999994</v>
      </c>
      <c r="P52" s="9">
        <f>'FLUJO DE CAJA'!P141</f>
        <v>7485534.4619999994</v>
      </c>
      <c r="Q52" s="9">
        <f>'FLUJO DE CAJA'!Q141</f>
        <v>7485534.4619999994</v>
      </c>
      <c r="R52" s="9">
        <f>'FLUJO DE CAJA'!R141</f>
        <v>7485534.4619999994</v>
      </c>
      <c r="S52" s="9">
        <f>'FLUJO DE CAJA'!S141</f>
        <v>7485534.4619999994</v>
      </c>
      <c r="T52" s="9"/>
    </row>
    <row r="53" spans="4:20">
      <c r="D53" s="38" t="s">
        <v>310</v>
      </c>
      <c r="E53" s="9">
        <f>'FLUJO DE CAJA'!E142</f>
        <v>0</v>
      </c>
      <c r="F53" s="9">
        <f>'FLUJO DE CAJA'!F142</f>
        <v>45594236.347601958</v>
      </c>
      <c r="G53" s="9">
        <f>'FLUJO DE CAJA'!G142</f>
        <v>45594236.347601958</v>
      </c>
      <c r="H53" s="9">
        <f>'FLUJO DE CAJA'!H142</f>
        <v>47873948.164982058</v>
      </c>
      <c r="I53" s="9">
        <f>'FLUJO DE CAJA'!I142</f>
        <v>47873948.164982058</v>
      </c>
      <c r="J53" s="9">
        <f>'FLUJO DE CAJA'!J142</f>
        <v>59248773.162139855</v>
      </c>
      <c r="K53" s="9">
        <f>'FLUJO DE CAJA'!K142</f>
        <v>59248773.162139855</v>
      </c>
      <c r="L53" s="9">
        <f>'FLUJO DE CAJA'!L142</f>
        <v>59248773.162139855</v>
      </c>
      <c r="M53" s="9">
        <f>'FLUJO DE CAJA'!M142</f>
        <v>69783530.074179277</v>
      </c>
      <c r="N53" s="9">
        <f>'FLUJO DE CAJA'!N142</f>
        <v>69783530.074179277</v>
      </c>
      <c r="O53" s="9">
        <f>'FLUJO DE CAJA'!O142</f>
        <v>69783530.074179277</v>
      </c>
      <c r="P53" s="9">
        <f>'FLUJO DE CAJA'!P142</f>
        <v>69783530.074179277</v>
      </c>
      <c r="Q53" s="9">
        <f>'FLUJO DE CAJA'!Q142</f>
        <v>69783530.074179277</v>
      </c>
      <c r="R53" s="9">
        <f>'FLUJO DE CAJA'!R142</f>
        <v>69783530.074179277</v>
      </c>
      <c r="S53" s="9">
        <f>'FLUJO DE CAJA'!S142</f>
        <v>69783530.074179277</v>
      </c>
      <c r="T53" s="9"/>
    </row>
    <row r="54" spans="4:20">
      <c r="D54" s="38" t="s">
        <v>290</v>
      </c>
      <c r="E54" s="9">
        <f>'FLUJO DE CAJA'!E143</f>
        <v>0</v>
      </c>
      <c r="F54" s="9">
        <f>'FLUJO DE CAJA'!F143</f>
        <v>19000000</v>
      </c>
      <c r="G54" s="9">
        <f>'FLUJO DE CAJA'!G143</f>
        <v>19000000</v>
      </c>
      <c r="H54" s="9">
        <f>'FLUJO DE CAJA'!H143</f>
        <v>19950000</v>
      </c>
      <c r="I54" s="9">
        <f>'FLUJO DE CAJA'!I143</f>
        <v>19950000</v>
      </c>
      <c r="J54" s="9">
        <f>'FLUJO DE CAJA'!J143</f>
        <v>19950000</v>
      </c>
      <c r="K54" s="9">
        <f>'FLUJO DE CAJA'!K143</f>
        <v>19950000</v>
      </c>
      <c r="L54" s="9">
        <f>'FLUJO DE CAJA'!L143</f>
        <v>19950000</v>
      </c>
      <c r="M54" s="9">
        <f>'FLUJO DE CAJA'!M143</f>
        <v>19950000</v>
      </c>
      <c r="N54" s="9">
        <f>'FLUJO DE CAJA'!N143</f>
        <v>19950000</v>
      </c>
      <c r="O54" s="9">
        <f>'FLUJO DE CAJA'!O143</f>
        <v>19950000</v>
      </c>
      <c r="P54" s="9">
        <f>'FLUJO DE CAJA'!P143</f>
        <v>19950000</v>
      </c>
      <c r="Q54" s="9">
        <f>'FLUJO DE CAJA'!Q143</f>
        <v>19950000</v>
      </c>
      <c r="R54" s="9">
        <f>'FLUJO DE CAJA'!R143</f>
        <v>19950000</v>
      </c>
      <c r="S54" s="9">
        <f>'FLUJO DE CAJA'!S143</f>
        <v>19950000</v>
      </c>
      <c r="T54" s="9"/>
    </row>
    <row r="55" spans="4:20">
      <c r="D55" s="38" t="s">
        <v>311</v>
      </c>
      <c r="E55" s="9">
        <f>'FLUJO DE CAJA'!E144</f>
        <v>0</v>
      </c>
      <c r="F55" s="9">
        <f>'FLUJO DE CAJA'!F144</f>
        <v>0</v>
      </c>
      <c r="G55" s="9">
        <f>'FLUJO DE CAJA'!G144</f>
        <v>0</v>
      </c>
      <c r="H55" s="9">
        <f>'FLUJO DE CAJA'!H144</f>
        <v>3307500</v>
      </c>
      <c r="I55" s="9">
        <f>'FLUJO DE CAJA'!I144</f>
        <v>3307500</v>
      </c>
      <c r="J55" s="9">
        <f>'FLUJO DE CAJA'!J144</f>
        <v>3307500</v>
      </c>
      <c r="K55" s="9">
        <f>'FLUJO DE CAJA'!K144</f>
        <v>3307500</v>
      </c>
      <c r="L55" s="9">
        <f>'FLUJO DE CAJA'!L144</f>
        <v>3307500</v>
      </c>
      <c r="M55" s="9">
        <f>'FLUJO DE CAJA'!M144</f>
        <v>3307500</v>
      </c>
      <c r="N55" s="9">
        <f>'FLUJO DE CAJA'!N144</f>
        <v>3307500</v>
      </c>
      <c r="O55" s="9">
        <f>'FLUJO DE CAJA'!O144</f>
        <v>3307500</v>
      </c>
      <c r="P55" s="9">
        <f>'FLUJO DE CAJA'!P144</f>
        <v>3307500</v>
      </c>
      <c r="Q55" s="9">
        <f>'FLUJO DE CAJA'!Q144</f>
        <v>3307500</v>
      </c>
      <c r="R55" s="9">
        <f>'FLUJO DE CAJA'!R144</f>
        <v>3307500</v>
      </c>
      <c r="S55" s="9">
        <f>'FLUJO DE CAJA'!S144</f>
        <v>3307500</v>
      </c>
      <c r="T55" s="9"/>
    </row>
    <row r="56" spans="4:20">
      <c r="D56" s="38" t="s">
        <v>312</v>
      </c>
      <c r="E56" s="9">
        <f>'FLUJO DE CAJA'!E145</f>
        <v>0</v>
      </c>
      <c r="F56" s="9">
        <f>'FLUJO DE CAJA'!F145</f>
        <v>0</v>
      </c>
      <c r="G56" s="9">
        <f>'FLUJO DE CAJA'!G145</f>
        <v>0</v>
      </c>
      <c r="H56" s="9">
        <f>'FLUJO DE CAJA'!H145</f>
        <v>0</v>
      </c>
      <c r="I56" s="9">
        <f>'FLUJO DE CAJA'!I145</f>
        <v>0</v>
      </c>
      <c r="J56" s="9">
        <f>'FLUJO DE CAJA'!J145</f>
        <v>0</v>
      </c>
      <c r="K56" s="9">
        <f>'FLUJO DE CAJA'!K145</f>
        <v>3307500</v>
      </c>
      <c r="L56" s="9">
        <f>'FLUJO DE CAJA'!L145</f>
        <v>3307500</v>
      </c>
      <c r="M56" s="9">
        <f>'FLUJO DE CAJA'!M145</f>
        <v>3307500</v>
      </c>
      <c r="N56" s="9">
        <f>'FLUJO DE CAJA'!N145</f>
        <v>3307500</v>
      </c>
      <c r="O56" s="9">
        <f>'FLUJO DE CAJA'!O145</f>
        <v>3307500</v>
      </c>
      <c r="P56" s="9">
        <f>'FLUJO DE CAJA'!P145</f>
        <v>3307500</v>
      </c>
      <c r="Q56" s="9">
        <f>'FLUJO DE CAJA'!Q145</f>
        <v>3307500</v>
      </c>
      <c r="R56" s="9">
        <f>'FLUJO DE CAJA'!R145</f>
        <v>3307500</v>
      </c>
      <c r="S56" s="9">
        <f>'FLUJO DE CAJA'!S145</f>
        <v>3307500</v>
      </c>
      <c r="T56" s="9"/>
    </row>
    <row r="57" spans="4:20">
      <c r="D57" s="38" t="s">
        <v>291</v>
      </c>
      <c r="E57" s="9">
        <f>'FLUJO DE CAJA'!E146</f>
        <v>0</v>
      </c>
      <c r="F57" s="9">
        <f>'FLUJO DE CAJA'!F146</f>
        <v>4500000</v>
      </c>
      <c r="G57" s="9">
        <f>'FLUJO DE CAJA'!G146</f>
        <v>4500000</v>
      </c>
      <c r="H57" s="9">
        <f>'FLUJO DE CAJA'!H146</f>
        <v>4725000</v>
      </c>
      <c r="I57" s="9">
        <f>'FLUJO DE CAJA'!I146</f>
        <v>4725000</v>
      </c>
      <c r="J57" s="9">
        <f>'FLUJO DE CAJA'!J146</f>
        <v>4725000</v>
      </c>
      <c r="K57" s="9">
        <f>'FLUJO DE CAJA'!K146</f>
        <v>4725000</v>
      </c>
      <c r="L57" s="9">
        <f>'FLUJO DE CAJA'!L146</f>
        <v>4725000</v>
      </c>
      <c r="M57" s="9">
        <f>'FLUJO DE CAJA'!M146</f>
        <v>4725000</v>
      </c>
      <c r="N57" s="9">
        <f>'FLUJO DE CAJA'!N146</f>
        <v>4725000</v>
      </c>
      <c r="O57" s="9">
        <f>'FLUJO DE CAJA'!O146</f>
        <v>4725000</v>
      </c>
      <c r="P57" s="9">
        <f>'FLUJO DE CAJA'!P146</f>
        <v>4725000</v>
      </c>
      <c r="Q57" s="9">
        <f>'FLUJO DE CAJA'!Q146</f>
        <v>4725000</v>
      </c>
      <c r="R57" s="9">
        <f>'FLUJO DE CAJA'!R146</f>
        <v>4725000</v>
      </c>
      <c r="S57" s="9">
        <f>'FLUJO DE CAJA'!S146</f>
        <v>4725000</v>
      </c>
      <c r="T57" s="9"/>
    </row>
    <row r="58" spans="4:20">
      <c r="D58" s="38" t="s">
        <v>292</v>
      </c>
      <c r="E58" s="9">
        <f>'FLUJO DE CAJA'!E147</f>
        <v>0</v>
      </c>
      <c r="F58" s="9">
        <f>'FLUJO DE CAJA'!F147</f>
        <v>0</v>
      </c>
      <c r="G58" s="9">
        <f>'FLUJO DE CAJA'!G147</f>
        <v>0</v>
      </c>
      <c r="H58" s="9">
        <f>'FLUJO DE CAJA'!H147</f>
        <v>0</v>
      </c>
      <c r="I58" s="9">
        <f>'FLUJO DE CAJA'!I147</f>
        <v>0</v>
      </c>
      <c r="J58" s="9">
        <f>'FLUJO DE CAJA'!J147</f>
        <v>0</v>
      </c>
      <c r="K58" s="9">
        <f>'FLUJO DE CAJA'!K147</f>
        <v>0</v>
      </c>
      <c r="L58" s="9">
        <f>'FLUJO DE CAJA'!L147</f>
        <v>0</v>
      </c>
      <c r="M58" s="9">
        <f>'FLUJO DE CAJA'!M147</f>
        <v>0</v>
      </c>
      <c r="N58" s="9">
        <f>'FLUJO DE CAJA'!N147</f>
        <v>0</v>
      </c>
      <c r="O58" s="9">
        <f>'FLUJO DE CAJA'!O147</f>
        <v>0</v>
      </c>
      <c r="P58" s="9">
        <f>'FLUJO DE CAJA'!P147</f>
        <v>0</v>
      </c>
      <c r="Q58" s="9">
        <f>'FLUJO DE CAJA'!Q147</f>
        <v>0</v>
      </c>
      <c r="R58" s="9">
        <f>'FLUJO DE CAJA'!R147</f>
        <v>0</v>
      </c>
      <c r="S58" s="9">
        <f>'FLUJO DE CAJA'!S147</f>
        <v>0</v>
      </c>
      <c r="T58" s="9"/>
    </row>
    <row r="59" spans="4:20">
      <c r="D59" s="38" t="s">
        <v>293</v>
      </c>
      <c r="E59" s="9">
        <f>'FLUJO DE CAJA'!E148</f>
        <v>0</v>
      </c>
      <c r="F59" s="9">
        <f>'FLUJO DE CAJA'!F148</f>
        <v>0</v>
      </c>
      <c r="G59" s="9">
        <f>'FLUJO DE CAJA'!G148</f>
        <v>0</v>
      </c>
      <c r="H59" s="9">
        <f>'FLUJO DE CAJA'!H148</f>
        <v>0</v>
      </c>
      <c r="I59" s="9">
        <f>'FLUJO DE CAJA'!I148</f>
        <v>0</v>
      </c>
      <c r="J59" s="9">
        <f>'FLUJO DE CAJA'!J148</f>
        <v>48981360</v>
      </c>
      <c r="K59" s="9">
        <f>'FLUJO DE CAJA'!K148</f>
        <v>0</v>
      </c>
      <c r="L59" s="9">
        <f>'FLUJO DE CAJA'!L148</f>
        <v>155107643</v>
      </c>
      <c r="M59" s="9">
        <f>'FLUJO DE CAJA'!M148</f>
        <v>0</v>
      </c>
      <c r="N59" s="9">
        <f>'FLUJO DE CAJA'!N148</f>
        <v>0</v>
      </c>
      <c r="O59" s="9">
        <f>'FLUJO DE CAJA'!O148</f>
        <v>0</v>
      </c>
      <c r="P59" s="9">
        <f>'FLUJO DE CAJA'!P148</f>
        <v>0</v>
      </c>
      <c r="Q59" s="9">
        <f>'FLUJO DE CAJA'!Q148</f>
        <v>0</v>
      </c>
      <c r="R59" s="9">
        <f>'FLUJO DE CAJA'!R148</f>
        <v>0</v>
      </c>
      <c r="S59" s="9">
        <f>'FLUJO DE CAJA'!S148</f>
        <v>0</v>
      </c>
      <c r="T59" s="9"/>
    </row>
    <row r="60" spans="4:20">
      <c r="D60" s="38" t="s">
        <v>295</v>
      </c>
      <c r="E60" s="9">
        <f>'FLUJO DE CAJA'!E149</f>
        <v>0</v>
      </c>
      <c r="F60" s="9">
        <f>'FLUJO DE CAJA'!F149</f>
        <v>0</v>
      </c>
      <c r="G60" s="9">
        <f>'FLUJO DE CAJA'!G149</f>
        <v>0</v>
      </c>
      <c r="H60" s="9">
        <f>'FLUJO DE CAJA'!H149</f>
        <v>0</v>
      </c>
      <c r="I60" s="9">
        <f>'FLUJO DE CAJA'!I149</f>
        <v>0</v>
      </c>
      <c r="J60" s="9">
        <f>'FLUJO DE CAJA'!J149</f>
        <v>0</v>
      </c>
      <c r="K60" s="9">
        <f>'FLUJO DE CAJA'!K149</f>
        <v>0</v>
      </c>
      <c r="L60" s="9">
        <f>'FLUJO DE CAJA'!L149</f>
        <v>0</v>
      </c>
      <c r="M60" s="9">
        <f>'FLUJO DE CAJA'!M149</f>
        <v>0</v>
      </c>
      <c r="N60" s="9">
        <f>'FLUJO DE CAJA'!N149</f>
        <v>0</v>
      </c>
      <c r="O60" s="9">
        <f>'FLUJO DE CAJA'!O149</f>
        <v>0</v>
      </c>
      <c r="P60" s="9">
        <f>'FLUJO DE CAJA'!P149</f>
        <v>0</v>
      </c>
      <c r="Q60" s="9">
        <f>'FLUJO DE CAJA'!Q149</f>
        <v>0</v>
      </c>
      <c r="R60" s="9">
        <f>'FLUJO DE CAJA'!R149</f>
        <v>0</v>
      </c>
      <c r="S60" s="9">
        <f>'FLUJO DE CAJA'!S149</f>
        <v>0</v>
      </c>
      <c r="T60" s="9"/>
    </row>
    <row r="61" spans="4:20">
      <c r="D61" s="38" t="s">
        <v>313</v>
      </c>
      <c r="E61" s="9">
        <f>'FLUJO DE CAJA'!E150</f>
        <v>0</v>
      </c>
      <c r="F61" s="9">
        <f>'FLUJO DE CAJA'!F150</f>
        <v>0</v>
      </c>
      <c r="G61" s="9">
        <f>'FLUJO DE CAJA'!G150</f>
        <v>0</v>
      </c>
      <c r="H61" s="9">
        <f>'FLUJO DE CAJA'!H150</f>
        <v>0</v>
      </c>
      <c r="I61" s="9">
        <f>'FLUJO DE CAJA'!I150</f>
        <v>0</v>
      </c>
      <c r="J61" s="9">
        <f>'FLUJO DE CAJA'!J150</f>
        <v>0</v>
      </c>
      <c r="K61" s="9">
        <f>'FLUJO DE CAJA'!K150</f>
        <v>0</v>
      </c>
      <c r="L61" s="9">
        <f>'FLUJO DE CAJA'!L150</f>
        <v>0</v>
      </c>
      <c r="M61" s="9">
        <f>'FLUJO DE CAJA'!M150</f>
        <v>0</v>
      </c>
      <c r="N61" s="9">
        <f>'FLUJO DE CAJA'!N150</f>
        <v>0</v>
      </c>
      <c r="O61" s="9">
        <f>'FLUJO DE CAJA'!O150</f>
        <v>0</v>
      </c>
      <c r="P61" s="9">
        <f>'FLUJO DE CAJA'!P150</f>
        <v>0</v>
      </c>
      <c r="Q61" s="9">
        <f>'FLUJO DE CAJA'!Q150</f>
        <v>0</v>
      </c>
      <c r="R61" s="9">
        <f>'FLUJO DE CAJA'!R150</f>
        <v>0</v>
      </c>
      <c r="S61" s="9">
        <f>'FLUJO DE CAJA'!S150</f>
        <v>0</v>
      </c>
      <c r="T61" s="9"/>
    </row>
    <row r="62" spans="4:20">
      <c r="D62" s="38" t="s">
        <v>314</v>
      </c>
      <c r="E62" s="9">
        <f>'FLUJO DE CAJA'!E151</f>
        <v>0</v>
      </c>
      <c r="F62" s="9">
        <f>'FLUJO DE CAJA'!F151</f>
        <v>8004143.8399999999</v>
      </c>
      <c r="G62" s="9">
        <f>'FLUJO DE CAJA'!G151</f>
        <v>8004143.8399999999</v>
      </c>
      <c r="H62" s="9">
        <f>'FLUJO DE CAJA'!H151</f>
        <v>8404351.0319999997</v>
      </c>
      <c r="I62" s="9">
        <f>'FLUJO DE CAJA'!I151</f>
        <v>8404351.0319999997</v>
      </c>
      <c r="J62" s="9">
        <f>'FLUJO DE CAJA'!J151</f>
        <v>8404351.0319999997</v>
      </c>
      <c r="K62" s="9">
        <f>'FLUJO DE CAJA'!K151</f>
        <v>8404351.0319999997</v>
      </c>
      <c r="L62" s="9">
        <f>'FLUJO DE CAJA'!L151</f>
        <v>8404351.0319999997</v>
      </c>
      <c r="M62" s="9">
        <f>'FLUJO DE CAJA'!M151</f>
        <v>8404351.0319999997</v>
      </c>
      <c r="N62" s="9">
        <f>'FLUJO DE CAJA'!N151</f>
        <v>8404351.0319999997</v>
      </c>
      <c r="O62" s="9">
        <f>'FLUJO DE CAJA'!O151</f>
        <v>8404351.0319999997</v>
      </c>
      <c r="P62" s="9">
        <f>'FLUJO DE CAJA'!P151</f>
        <v>8404351.0319999997</v>
      </c>
      <c r="Q62" s="9">
        <f>'FLUJO DE CAJA'!Q151</f>
        <v>8404351.0319999997</v>
      </c>
      <c r="R62" s="9">
        <f>'FLUJO DE CAJA'!R151</f>
        <v>8404351.0319999997</v>
      </c>
      <c r="S62" s="9">
        <f>'FLUJO DE CAJA'!S151</f>
        <v>8404351.0319999997</v>
      </c>
      <c r="T62" s="9"/>
    </row>
    <row r="63" spans="4:20">
      <c r="D63" s="38" t="s">
        <v>315</v>
      </c>
      <c r="E63" s="9">
        <f>'FLUJO DE CAJA'!E152</f>
        <v>200000</v>
      </c>
      <c r="F63" s="9">
        <f>'FLUJO DE CAJA'!F152</f>
        <v>500000</v>
      </c>
      <c r="G63" s="9">
        <f>'FLUJO DE CAJA'!G152</f>
        <v>0</v>
      </c>
      <c r="H63" s="9">
        <f>'FLUJO DE CAJA'!H152</f>
        <v>0</v>
      </c>
      <c r="I63" s="9">
        <f>'FLUJO DE CAJA'!I152</f>
        <v>0</v>
      </c>
      <c r="J63" s="9">
        <f>'FLUJO DE CAJA'!J152</f>
        <v>0</v>
      </c>
      <c r="K63" s="9">
        <f>'FLUJO DE CAJA'!K152</f>
        <v>0</v>
      </c>
      <c r="L63" s="9">
        <f>'FLUJO DE CAJA'!L152</f>
        <v>0</v>
      </c>
      <c r="M63" s="9">
        <f>'FLUJO DE CAJA'!M152</f>
        <v>0</v>
      </c>
      <c r="N63" s="9">
        <f>'FLUJO DE CAJA'!N152</f>
        <v>0</v>
      </c>
      <c r="O63" s="9">
        <f>'FLUJO DE CAJA'!O152</f>
        <v>0</v>
      </c>
      <c r="P63" s="9">
        <f>'FLUJO DE CAJA'!P152</f>
        <v>0</v>
      </c>
      <c r="Q63" s="9">
        <f>'FLUJO DE CAJA'!Q152</f>
        <v>0</v>
      </c>
      <c r="R63" s="9">
        <f>'FLUJO DE CAJA'!R152</f>
        <v>525000</v>
      </c>
      <c r="S63" s="9">
        <f>'FLUJO DE CAJA'!S152</f>
        <v>0</v>
      </c>
      <c r="T63" s="9"/>
    </row>
    <row r="64" spans="4:20">
      <c r="D64" s="38" t="s">
        <v>316</v>
      </c>
      <c r="E64" s="9">
        <f>'FLUJO DE CAJA'!E153</f>
        <v>0</v>
      </c>
      <c r="F64" s="9">
        <f>'FLUJO DE CAJA'!F153</f>
        <v>0</v>
      </c>
      <c r="G64" s="9">
        <f>'FLUJO DE CAJA'!G153</f>
        <v>0</v>
      </c>
      <c r="H64" s="9">
        <f>'FLUJO DE CAJA'!H153</f>
        <v>52500000</v>
      </c>
      <c r="I64" s="9">
        <f>'FLUJO DE CAJA'!I153</f>
        <v>52500000</v>
      </c>
      <c r="J64" s="9">
        <f>'FLUJO DE CAJA'!J153</f>
        <v>52500000</v>
      </c>
      <c r="K64" s="9">
        <f>'FLUJO DE CAJA'!K153</f>
        <v>52500000</v>
      </c>
      <c r="L64" s="9">
        <f>'FLUJO DE CAJA'!L153</f>
        <v>52500000</v>
      </c>
      <c r="M64" s="9">
        <f>'FLUJO DE CAJA'!M153</f>
        <v>52500000</v>
      </c>
      <c r="N64" s="9">
        <f>'FLUJO DE CAJA'!N153</f>
        <v>52500000</v>
      </c>
      <c r="O64" s="9">
        <f>'FLUJO DE CAJA'!O153</f>
        <v>52500000</v>
      </c>
      <c r="P64" s="9">
        <f>'FLUJO DE CAJA'!P153</f>
        <v>52500000</v>
      </c>
      <c r="Q64" s="9">
        <f>'FLUJO DE CAJA'!Q153</f>
        <v>52500000</v>
      </c>
      <c r="R64" s="9">
        <f>'FLUJO DE CAJA'!R153</f>
        <v>52500000</v>
      </c>
      <c r="S64" s="9">
        <f>'FLUJO DE CAJA'!S153</f>
        <v>52500000</v>
      </c>
      <c r="T64" s="9"/>
    </row>
    <row r="65" spans="4:20">
      <c r="D65" s="38" t="s">
        <v>317</v>
      </c>
      <c r="E65" s="9">
        <f>'FLUJO DE CAJA'!E154</f>
        <v>0</v>
      </c>
      <c r="F65" s="9">
        <f>'FLUJO DE CAJA'!F154</f>
        <v>200000</v>
      </c>
      <c r="G65" s="9">
        <f>'FLUJO DE CAJA'!G154</f>
        <v>200000</v>
      </c>
      <c r="H65" s="9">
        <f>'FLUJO DE CAJA'!H154</f>
        <v>210000</v>
      </c>
      <c r="I65" s="9">
        <f>'FLUJO DE CAJA'!I154</f>
        <v>210000</v>
      </c>
      <c r="J65" s="9">
        <f>'FLUJO DE CAJA'!J154</f>
        <v>210000</v>
      </c>
      <c r="K65" s="9">
        <f>'FLUJO DE CAJA'!K154</f>
        <v>210000</v>
      </c>
      <c r="L65" s="9">
        <f>'FLUJO DE CAJA'!L154</f>
        <v>210000</v>
      </c>
      <c r="M65" s="9">
        <f>'FLUJO DE CAJA'!M154</f>
        <v>210000</v>
      </c>
      <c r="N65" s="9">
        <f>'FLUJO DE CAJA'!N154</f>
        <v>210000</v>
      </c>
      <c r="O65" s="9">
        <f>'FLUJO DE CAJA'!O154</f>
        <v>210000</v>
      </c>
      <c r="P65" s="9">
        <f>'FLUJO DE CAJA'!P154</f>
        <v>210000</v>
      </c>
      <c r="Q65" s="9">
        <f>'FLUJO DE CAJA'!Q154</f>
        <v>210000</v>
      </c>
      <c r="R65" s="9">
        <f>'FLUJO DE CAJA'!R154</f>
        <v>210000</v>
      </c>
      <c r="S65" s="9">
        <f>'FLUJO DE CAJA'!S154</f>
        <v>210000</v>
      </c>
      <c r="T65" s="9"/>
    </row>
    <row r="66" spans="4:20">
      <c r="D66" s="38" t="s">
        <v>318</v>
      </c>
      <c r="E66" s="9">
        <f>'FLUJO DE CAJA'!E155</f>
        <v>0</v>
      </c>
      <c r="F66" s="9">
        <f>'FLUJO DE CAJA'!F155</f>
        <v>2000000</v>
      </c>
      <c r="G66" s="9">
        <f>'FLUJO DE CAJA'!G155</f>
        <v>2000000</v>
      </c>
      <c r="H66" s="9">
        <f>'FLUJO DE CAJA'!H155</f>
        <v>2100000</v>
      </c>
      <c r="I66" s="9">
        <f>'FLUJO DE CAJA'!I155</f>
        <v>2100000</v>
      </c>
      <c r="J66" s="9">
        <f>'FLUJO DE CAJA'!J155</f>
        <v>2100000</v>
      </c>
      <c r="K66" s="9">
        <f>'FLUJO DE CAJA'!K155</f>
        <v>2100000</v>
      </c>
      <c r="L66" s="9">
        <f>'FLUJO DE CAJA'!L155</f>
        <v>2100000</v>
      </c>
      <c r="M66" s="9">
        <f>'FLUJO DE CAJA'!M155</f>
        <v>2100000</v>
      </c>
      <c r="N66" s="9">
        <f>'FLUJO DE CAJA'!N155</f>
        <v>2100000</v>
      </c>
      <c r="O66" s="9">
        <f>'FLUJO DE CAJA'!O155</f>
        <v>2100000</v>
      </c>
      <c r="P66" s="9">
        <f>'FLUJO DE CAJA'!P155</f>
        <v>2100000</v>
      </c>
      <c r="Q66" s="9">
        <f>'FLUJO DE CAJA'!Q155</f>
        <v>2100000</v>
      </c>
      <c r="R66" s="9">
        <f>'FLUJO DE CAJA'!R155</f>
        <v>2100000</v>
      </c>
      <c r="S66" s="9">
        <f>'FLUJO DE CAJA'!S155</f>
        <v>2100000</v>
      </c>
      <c r="T66" s="9"/>
    </row>
    <row r="67" spans="4:20">
      <c r="D67" s="38" t="s">
        <v>319</v>
      </c>
      <c r="E67" s="9">
        <f>'FLUJO DE CAJA'!E156</f>
        <v>0</v>
      </c>
      <c r="F67" s="9">
        <f>'FLUJO DE CAJA'!F156</f>
        <v>30000000</v>
      </c>
      <c r="G67" s="9">
        <f>'FLUJO DE CAJA'!G156</f>
        <v>30000000</v>
      </c>
      <c r="H67" s="9">
        <f>'FLUJO DE CAJA'!H156</f>
        <v>31500000</v>
      </c>
      <c r="I67" s="9">
        <f>'FLUJO DE CAJA'!I156</f>
        <v>31500000</v>
      </c>
      <c r="J67" s="9">
        <f>'FLUJO DE CAJA'!J156</f>
        <v>31500000</v>
      </c>
      <c r="K67" s="9">
        <f>'FLUJO DE CAJA'!K156</f>
        <v>31500000</v>
      </c>
      <c r="L67" s="9">
        <f>'FLUJO DE CAJA'!L156</f>
        <v>31500000</v>
      </c>
      <c r="M67" s="9">
        <f>'FLUJO DE CAJA'!M156</f>
        <v>31500000</v>
      </c>
      <c r="N67" s="9">
        <f>'FLUJO DE CAJA'!N156</f>
        <v>31500000</v>
      </c>
      <c r="O67" s="9">
        <f>'FLUJO DE CAJA'!O156</f>
        <v>31500000</v>
      </c>
      <c r="P67" s="9">
        <f>'FLUJO DE CAJA'!P156</f>
        <v>31500000</v>
      </c>
      <c r="Q67" s="9">
        <f>'FLUJO DE CAJA'!Q156</f>
        <v>31500000</v>
      </c>
      <c r="R67" s="9">
        <f>'FLUJO DE CAJA'!R156</f>
        <v>31500000</v>
      </c>
      <c r="S67" s="9">
        <f>'FLUJO DE CAJA'!S156</f>
        <v>31500000</v>
      </c>
      <c r="T67" s="9"/>
    </row>
    <row r="68" spans="4:20">
      <c r="D68" s="38" t="s">
        <v>294</v>
      </c>
      <c r="E68" s="9">
        <f>'FLUJO DE CAJA'!E157</f>
        <v>0</v>
      </c>
      <c r="F68" s="9">
        <f>'FLUJO DE CAJA'!F157</f>
        <v>0</v>
      </c>
      <c r="G68" s="9">
        <f>'FLUJO DE CAJA'!G157</f>
        <v>0</v>
      </c>
      <c r="H68" s="9">
        <f>'FLUJO DE CAJA'!H157</f>
        <v>0</v>
      </c>
      <c r="I68" s="9">
        <f>'FLUJO DE CAJA'!I157</f>
        <v>0</v>
      </c>
      <c r="J68" s="9">
        <f>'FLUJO DE CAJA'!J157</f>
        <v>0</v>
      </c>
      <c r="K68" s="9">
        <f>'FLUJO DE CAJA'!K157</f>
        <v>0</v>
      </c>
      <c r="L68" s="9">
        <f>'FLUJO DE CAJA'!L157</f>
        <v>0</v>
      </c>
      <c r="M68" s="9">
        <f>'FLUJO DE CAJA'!M157</f>
        <v>0</v>
      </c>
      <c r="N68" s="9">
        <f>'FLUJO DE CAJA'!N157</f>
        <v>0</v>
      </c>
      <c r="O68" s="9">
        <f>'FLUJO DE CAJA'!O157</f>
        <v>0</v>
      </c>
      <c r="P68" s="9">
        <f>'FLUJO DE CAJA'!P157</f>
        <v>0</v>
      </c>
      <c r="Q68" s="9">
        <f>'FLUJO DE CAJA'!Q157</f>
        <v>0</v>
      </c>
      <c r="R68" s="9">
        <f>'FLUJO DE CAJA'!R157</f>
        <v>0</v>
      </c>
      <c r="S68" s="9">
        <f>'FLUJO DE CAJA'!S157</f>
        <v>0</v>
      </c>
      <c r="T68" s="9"/>
    </row>
    <row r="69" spans="4:20">
      <c r="D69" s="38" t="s">
        <v>320</v>
      </c>
      <c r="E69" s="9">
        <f>'FLUJO DE CAJA'!E158</f>
        <v>0</v>
      </c>
      <c r="F69" s="9">
        <f>'FLUJO DE CAJA'!F158</f>
        <v>0</v>
      </c>
      <c r="G69" s="9">
        <f>'FLUJO DE CAJA'!G158</f>
        <v>0</v>
      </c>
      <c r="H69" s="9">
        <f>'FLUJO DE CAJA'!H158</f>
        <v>0</v>
      </c>
      <c r="I69" s="9">
        <f>'FLUJO DE CAJA'!I158</f>
        <v>0</v>
      </c>
      <c r="J69" s="9">
        <f>'FLUJO DE CAJA'!J158</f>
        <v>0</v>
      </c>
      <c r="K69" s="9">
        <f>'FLUJO DE CAJA'!K158</f>
        <v>0</v>
      </c>
      <c r="L69" s="9">
        <f>'FLUJO DE CAJA'!L158</f>
        <v>0</v>
      </c>
      <c r="M69" s="9">
        <f>'FLUJO DE CAJA'!M158</f>
        <v>0</v>
      </c>
      <c r="N69" s="9">
        <f>'FLUJO DE CAJA'!N158</f>
        <v>0</v>
      </c>
      <c r="O69" s="9">
        <f>'FLUJO DE CAJA'!O158</f>
        <v>0</v>
      </c>
      <c r="P69" s="9">
        <f>'FLUJO DE CAJA'!P158</f>
        <v>0</v>
      </c>
      <c r="Q69" s="9">
        <f>'FLUJO DE CAJA'!Q158</f>
        <v>0</v>
      </c>
      <c r="R69" s="9">
        <f>'FLUJO DE CAJA'!R158</f>
        <v>0</v>
      </c>
      <c r="S69" s="9">
        <f>'FLUJO DE CAJA'!S158</f>
        <v>0</v>
      </c>
      <c r="T69" s="9"/>
    </row>
    <row r="70" spans="4:20">
      <c r="D70" s="38" t="s">
        <v>296</v>
      </c>
      <c r="E70" s="9">
        <f>'FLUJO DE CAJA'!E159</f>
        <v>0</v>
      </c>
      <c r="F70" s="9">
        <f>'FLUJO DE CAJA'!F159</f>
        <v>9280000</v>
      </c>
      <c r="G70" s="9">
        <f>'FLUJO DE CAJA'!G159</f>
        <v>9280000</v>
      </c>
      <c r="H70" s="9">
        <f>'FLUJO DE CAJA'!H159</f>
        <v>9744000</v>
      </c>
      <c r="I70" s="9">
        <f>'FLUJO DE CAJA'!I159</f>
        <v>9744000</v>
      </c>
      <c r="J70" s="9">
        <f>'FLUJO DE CAJA'!J159</f>
        <v>9744000</v>
      </c>
      <c r="K70" s="9">
        <f>'FLUJO DE CAJA'!K159</f>
        <v>9744000</v>
      </c>
      <c r="L70" s="9">
        <f>'FLUJO DE CAJA'!L159</f>
        <v>9744000</v>
      </c>
      <c r="M70" s="9">
        <f>'FLUJO DE CAJA'!M159</f>
        <v>9744000</v>
      </c>
      <c r="N70" s="9">
        <f>'FLUJO DE CAJA'!N159</f>
        <v>9744000</v>
      </c>
      <c r="O70" s="9">
        <f>'FLUJO DE CAJA'!O159</f>
        <v>9744000</v>
      </c>
      <c r="P70" s="9">
        <f>'FLUJO DE CAJA'!P159</f>
        <v>9744000</v>
      </c>
      <c r="Q70" s="9">
        <f>'FLUJO DE CAJA'!Q159</f>
        <v>9744000</v>
      </c>
      <c r="R70" s="9">
        <f>'FLUJO DE CAJA'!R159</f>
        <v>9744000</v>
      </c>
      <c r="S70" s="9">
        <f>'FLUJO DE CAJA'!S159</f>
        <v>9744000</v>
      </c>
      <c r="T70" s="9"/>
    </row>
    <row r="71" spans="4:20">
      <c r="D71" s="38" t="s">
        <v>321</v>
      </c>
      <c r="E71" s="9">
        <f>'FLUJO DE CAJA'!E160</f>
        <v>0</v>
      </c>
      <c r="F71" s="9">
        <f>'FLUJO DE CAJA'!F160</f>
        <v>11000000</v>
      </c>
      <c r="G71" s="9">
        <f>'FLUJO DE CAJA'!G160</f>
        <v>5000000</v>
      </c>
      <c r="H71" s="9">
        <f>'FLUJO DE CAJA'!H160</f>
        <v>5250000</v>
      </c>
      <c r="I71" s="9">
        <f>'FLUJO DE CAJA'!I160</f>
        <v>7350000</v>
      </c>
      <c r="J71" s="9">
        <f>'FLUJO DE CAJA'!J160</f>
        <v>7350000</v>
      </c>
      <c r="K71" s="9">
        <f>'FLUJO DE CAJA'!K160</f>
        <v>7350000</v>
      </c>
      <c r="L71" s="9">
        <f>'FLUJO DE CAJA'!L160</f>
        <v>7350000</v>
      </c>
      <c r="M71" s="9">
        <f>'FLUJO DE CAJA'!M160</f>
        <v>8400000</v>
      </c>
      <c r="N71" s="9">
        <f>'FLUJO DE CAJA'!N160</f>
        <v>8400000</v>
      </c>
      <c r="O71" s="9">
        <f>'FLUJO DE CAJA'!O160</f>
        <v>8400000</v>
      </c>
      <c r="P71" s="9">
        <f>'FLUJO DE CAJA'!P160</f>
        <v>8400000</v>
      </c>
      <c r="Q71" s="9">
        <f>'FLUJO DE CAJA'!Q160</f>
        <v>8400000</v>
      </c>
      <c r="R71" s="9">
        <f>'FLUJO DE CAJA'!R160</f>
        <v>8400000</v>
      </c>
      <c r="S71" s="9">
        <f>'FLUJO DE CAJA'!S160</f>
        <v>8400000</v>
      </c>
      <c r="T71" s="9"/>
    </row>
    <row r="72" spans="4:20">
      <c r="D72" s="38" t="s">
        <v>44</v>
      </c>
      <c r="E72" s="9">
        <f>'FLUJO DE CAJA'!E161</f>
        <v>4000000</v>
      </c>
      <c r="F72" s="9">
        <f>'FLUJO DE CAJA'!F161</f>
        <v>4000000</v>
      </c>
      <c r="G72" s="9">
        <f>'FLUJO DE CAJA'!G161</f>
        <v>4000000</v>
      </c>
      <c r="H72" s="9">
        <f>'FLUJO DE CAJA'!H161</f>
        <v>4000000</v>
      </c>
      <c r="I72" s="9">
        <f>'FLUJO DE CAJA'!I161</f>
        <v>4000000</v>
      </c>
      <c r="J72" s="9">
        <f>'FLUJO DE CAJA'!J161</f>
        <v>4000000</v>
      </c>
      <c r="K72" s="9">
        <f>'FLUJO DE CAJA'!K161</f>
        <v>4000000</v>
      </c>
      <c r="L72" s="9">
        <f>'FLUJO DE CAJA'!L161</f>
        <v>4000000</v>
      </c>
      <c r="M72" s="9">
        <f>'FLUJO DE CAJA'!M161</f>
        <v>4000000</v>
      </c>
      <c r="N72" s="9">
        <f>'FLUJO DE CAJA'!N161</f>
        <v>4000000</v>
      </c>
      <c r="O72" s="9">
        <f>'FLUJO DE CAJA'!O161</f>
        <v>4000000</v>
      </c>
      <c r="P72" s="9">
        <f>'FLUJO DE CAJA'!P161</f>
        <v>4000000</v>
      </c>
      <c r="Q72" s="9">
        <f>'FLUJO DE CAJA'!Q161</f>
        <v>4000000</v>
      </c>
      <c r="R72" s="9">
        <f>'FLUJO DE CAJA'!R161</f>
        <v>4000000</v>
      </c>
      <c r="S72" s="9">
        <f>'FLUJO DE CAJA'!S161</f>
        <v>4000000</v>
      </c>
      <c r="T72" s="9"/>
    </row>
    <row r="73" spans="4:20">
      <c r="D73" s="38" t="s">
        <v>110</v>
      </c>
      <c r="E73" s="9">
        <f>'FLUJO DE CAJA'!E162</f>
        <v>1500000</v>
      </c>
      <c r="F73" s="9">
        <f>'FLUJO DE CAJA'!F162</f>
        <v>0</v>
      </c>
      <c r="G73" s="9">
        <f>'FLUJO DE CAJA'!G162</f>
        <v>0</v>
      </c>
      <c r="H73" s="9">
        <f>'FLUJO DE CAJA'!H162</f>
        <v>0</v>
      </c>
      <c r="I73" s="9">
        <f>'FLUJO DE CAJA'!I162</f>
        <v>0</v>
      </c>
      <c r="J73" s="9">
        <f>'FLUJO DE CAJA'!J162</f>
        <v>0</v>
      </c>
      <c r="K73" s="9">
        <f>'FLUJO DE CAJA'!K162</f>
        <v>1500000</v>
      </c>
      <c r="L73" s="9">
        <f>'FLUJO DE CAJA'!L162</f>
        <v>0</v>
      </c>
      <c r="M73" s="9">
        <f>'FLUJO DE CAJA'!M162</f>
        <v>0</v>
      </c>
      <c r="N73" s="9">
        <f>'FLUJO DE CAJA'!N162</f>
        <v>0</v>
      </c>
      <c r="O73" s="9">
        <f>'FLUJO DE CAJA'!O162</f>
        <v>0</v>
      </c>
      <c r="P73" s="9">
        <f>'FLUJO DE CAJA'!P162</f>
        <v>0</v>
      </c>
      <c r="Q73" s="9">
        <f>'FLUJO DE CAJA'!Q162</f>
        <v>1500000</v>
      </c>
      <c r="R73" s="9">
        <f>'FLUJO DE CAJA'!R162</f>
        <v>0</v>
      </c>
      <c r="S73" s="9">
        <f>'FLUJO DE CAJA'!S162</f>
        <v>0</v>
      </c>
      <c r="T73" s="9"/>
    </row>
    <row r="74" spans="4:20">
      <c r="D74" s="38" t="s">
        <v>111</v>
      </c>
      <c r="E74" s="9">
        <f>'FLUJO DE CAJA'!E163</f>
        <v>0</v>
      </c>
      <c r="F74" s="9">
        <f>'FLUJO DE CAJA'!F163</f>
        <v>0</v>
      </c>
      <c r="G74" s="9">
        <f>'FLUJO DE CAJA'!G163</f>
        <v>0</v>
      </c>
      <c r="H74" s="9">
        <f>'FLUJO DE CAJA'!H163</f>
        <v>12717417.714026429</v>
      </c>
      <c r="I74" s="9">
        <f>'FLUJO DE CAJA'!I163</f>
        <v>13252103.990534399</v>
      </c>
      <c r="J74" s="9">
        <f>'FLUJO DE CAJA'!J163</f>
        <v>27615900.991382521</v>
      </c>
      <c r="K74" s="9">
        <f>'FLUJO DE CAJA'!K163</f>
        <v>46026501.652304232</v>
      </c>
      <c r="L74" s="9">
        <f>'FLUJO DE CAJA'!L163</f>
        <v>46026501.652304232</v>
      </c>
      <c r="M74" s="9">
        <f>'FLUJO DE CAJA'!M163</f>
        <v>46026501.652304232</v>
      </c>
      <c r="N74" s="9">
        <f>'FLUJO DE CAJA'!N163</f>
        <v>46026501.652304232</v>
      </c>
      <c r="O74" s="9">
        <f>'FLUJO DE CAJA'!O163</f>
        <v>46026501.652304232</v>
      </c>
      <c r="P74" s="9">
        <f>'FLUJO DE CAJA'!P163</f>
        <v>46026501.652304232</v>
      </c>
      <c r="Q74" s="9">
        <f>'FLUJO DE CAJA'!Q163</f>
        <v>46026501.652304232</v>
      </c>
      <c r="R74" s="9">
        <f>'FLUJO DE CAJA'!R163</f>
        <v>46026501.652304232</v>
      </c>
      <c r="S74" s="9">
        <f>'FLUJO DE CAJA'!S163</f>
        <v>46026501.652304232</v>
      </c>
      <c r="T74" s="9"/>
    </row>
    <row r="75" spans="4:20">
      <c r="D75" s="38" t="s">
        <v>234</v>
      </c>
      <c r="E75" s="9">
        <f>'FLUJO DE CAJA'!E164</f>
        <v>0</v>
      </c>
      <c r="F75" s="9">
        <f>'FLUJO DE CAJA'!F164</f>
        <v>0</v>
      </c>
      <c r="G75" s="9">
        <f>'FLUJO DE CAJA'!G164</f>
        <v>12185425</v>
      </c>
      <c r="H75" s="9">
        <f>'FLUJO DE CAJA'!H164</f>
        <v>1000000</v>
      </c>
      <c r="I75" s="9">
        <f>'FLUJO DE CAJA'!I164</f>
        <v>1000000</v>
      </c>
      <c r="J75" s="9">
        <f>'FLUJO DE CAJA'!J164</f>
        <v>1000000</v>
      </c>
      <c r="K75" s="9">
        <f>'FLUJO DE CAJA'!K164</f>
        <v>0</v>
      </c>
      <c r="L75" s="9">
        <f>'FLUJO DE CAJA'!L164</f>
        <v>0</v>
      </c>
      <c r="M75" s="9">
        <f>'FLUJO DE CAJA'!M164</f>
        <v>0</v>
      </c>
      <c r="N75" s="9">
        <f>'FLUJO DE CAJA'!N164</f>
        <v>0</v>
      </c>
      <c r="O75" s="9">
        <f>'FLUJO DE CAJA'!O164</f>
        <v>0</v>
      </c>
      <c r="P75" s="9">
        <f>'FLUJO DE CAJA'!P164</f>
        <v>0</v>
      </c>
      <c r="Q75" s="9">
        <f>'FLUJO DE CAJA'!Q164</f>
        <v>0</v>
      </c>
      <c r="R75" s="9">
        <f>'FLUJO DE CAJA'!R164</f>
        <v>0</v>
      </c>
      <c r="S75" s="9">
        <f>'FLUJO DE CAJA'!S164</f>
        <v>0</v>
      </c>
      <c r="T75" s="9"/>
    </row>
    <row r="76" spans="4:20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4:20">
      <c r="D77" s="38"/>
    </row>
    <row r="78" spans="4:20">
      <c r="D78" s="37" t="s">
        <v>241</v>
      </c>
      <c r="E78" s="39">
        <f>SUM(E15:E75)</f>
        <v>49865291</v>
      </c>
      <c r="F78" s="39">
        <f t="shared" ref="F78:S78" si="0">SUM(F15:F75)</f>
        <v>195342416.70760196</v>
      </c>
      <c r="G78" s="39">
        <f t="shared" si="0"/>
        <v>201027841.70760196</v>
      </c>
      <c r="H78" s="39">
        <f t="shared" si="0"/>
        <v>351007392.75475854</v>
      </c>
      <c r="I78" s="39">
        <f t="shared" si="0"/>
        <v>383843863.72393316</v>
      </c>
      <c r="J78" s="39">
        <f t="shared" si="0"/>
        <v>471727172.84318912</v>
      </c>
      <c r="K78" s="39">
        <f t="shared" si="0"/>
        <v>843224917.06473589</v>
      </c>
      <c r="L78" s="39">
        <f t="shared" si="0"/>
        <v>996832561.06473589</v>
      </c>
      <c r="M78" s="39">
        <f t="shared" si="0"/>
        <v>853309675.97677517</v>
      </c>
      <c r="N78" s="39">
        <f t="shared" si="0"/>
        <v>848588754.12677526</v>
      </c>
      <c r="O78" s="39">
        <f t="shared" si="0"/>
        <v>848588755.12677526</v>
      </c>
      <c r="P78" s="39">
        <f t="shared" si="0"/>
        <v>848588756.12677526</v>
      </c>
      <c r="Q78" s="39">
        <f t="shared" si="0"/>
        <v>853007085.12677526</v>
      </c>
      <c r="R78" s="39">
        <f t="shared" si="0"/>
        <v>852032086.12677526</v>
      </c>
      <c r="S78" s="39">
        <f t="shared" si="0"/>
        <v>908158155.02677512</v>
      </c>
    </row>
    <row r="79" spans="4:20">
      <c r="D79" s="37"/>
      <c r="E79" s="39"/>
      <c r="F79" s="39"/>
      <c r="G79" s="39"/>
      <c r="H79" s="39"/>
      <c r="I79" s="39"/>
      <c r="J79" s="39"/>
    </row>
    <row r="80" spans="4:20">
      <c r="D80" s="37"/>
      <c r="E80" s="39"/>
      <c r="F80" s="39"/>
      <c r="G80" s="39"/>
      <c r="H80" s="39"/>
      <c r="I80" s="39"/>
      <c r="J80" s="39"/>
    </row>
    <row r="81" spans="1:127" s="10" customFormat="1" ht="16.5" customHeight="1">
      <c r="A81" s="5"/>
      <c r="B81" s="5"/>
      <c r="C81" s="149"/>
      <c r="D81" s="98"/>
      <c r="E81" s="149"/>
      <c r="F81" s="149"/>
      <c r="G81" s="149"/>
      <c r="H81" s="149"/>
      <c r="I81" s="149"/>
      <c r="J81" s="149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s="10" customFormat="1" ht="16.5" customHeight="1">
      <c r="A82" s="5"/>
      <c r="B82" s="5"/>
      <c r="C82" s="149"/>
      <c r="D82" s="21" t="s">
        <v>239</v>
      </c>
      <c r="E82" s="149"/>
      <c r="F82" s="149"/>
      <c r="G82" s="149"/>
      <c r="H82" s="149"/>
      <c r="I82" s="149"/>
      <c r="J82" s="149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s="10" customFormat="1" ht="17.25">
      <c r="A83" s="5"/>
      <c r="B83" s="5"/>
      <c r="C83" s="94"/>
      <c r="D83" s="94"/>
      <c r="E83" s="94"/>
      <c r="F83" s="94"/>
      <c r="G83" s="94"/>
      <c r="H83" s="94"/>
      <c r="I83" s="94"/>
      <c r="J83" s="9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>
      <c r="D84" s="22"/>
      <c r="E84" s="22"/>
      <c r="F84" s="22"/>
      <c r="G84" s="22"/>
      <c r="H84" s="22"/>
      <c r="I84" s="22"/>
      <c r="J84" s="22"/>
    </row>
    <row r="85" spans="1:127">
      <c r="D85" s="96" t="s">
        <v>237</v>
      </c>
      <c r="E85" s="96" t="s">
        <v>202</v>
      </c>
      <c r="F85" s="22"/>
      <c r="G85" s="22"/>
      <c r="H85" s="22"/>
      <c r="I85" s="22"/>
      <c r="J85" s="22"/>
    </row>
    <row r="86" spans="1:127">
      <c r="D86" s="95" t="s">
        <v>222</v>
      </c>
      <c r="E86" s="95">
        <v>90</v>
      </c>
      <c r="F86" s="22"/>
      <c r="G86" s="22"/>
      <c r="H86" s="22"/>
      <c r="I86" s="22"/>
      <c r="J86" s="22"/>
    </row>
    <row r="87" spans="1:127">
      <c r="D87" s="95" t="s">
        <v>216</v>
      </c>
      <c r="E87" s="95">
        <v>60</v>
      </c>
      <c r="F87" s="22"/>
      <c r="G87" s="22"/>
      <c r="H87" s="22"/>
      <c r="I87" s="22"/>
      <c r="J87" s="22"/>
    </row>
    <row r="88" spans="1:127">
      <c r="D88" s="97" t="s">
        <v>109</v>
      </c>
      <c r="E88" s="95">
        <v>120</v>
      </c>
      <c r="F88" s="22"/>
      <c r="G88" s="22"/>
      <c r="H88" s="22"/>
      <c r="I88" s="22"/>
      <c r="J88" s="22"/>
    </row>
    <row r="89" spans="1:127">
      <c r="D89" s="95" t="s">
        <v>215</v>
      </c>
      <c r="E89" s="95">
        <v>60</v>
      </c>
      <c r="F89" s="22"/>
      <c r="G89" s="22"/>
      <c r="H89" s="22"/>
      <c r="I89" s="22"/>
      <c r="J89" s="22"/>
    </row>
    <row r="90" spans="1:127">
      <c r="D90" s="95" t="s">
        <v>221</v>
      </c>
      <c r="E90" s="95">
        <v>60</v>
      </c>
      <c r="F90" s="22"/>
      <c r="G90" s="22"/>
      <c r="H90" s="22"/>
      <c r="I90" s="22"/>
      <c r="J90" s="22"/>
    </row>
    <row r="91" spans="1:127">
      <c r="D91" s="95" t="s">
        <v>324</v>
      </c>
      <c r="E91" s="95" t="s">
        <v>325</v>
      </c>
      <c r="F91" s="22"/>
      <c r="G91" s="22"/>
      <c r="H91" s="22"/>
      <c r="I91" s="22"/>
      <c r="J91" s="22"/>
    </row>
    <row r="92" spans="1:127">
      <c r="D92" s="22"/>
      <c r="E92" s="22"/>
      <c r="F92" s="22"/>
      <c r="G92" s="22"/>
      <c r="H92" s="22"/>
      <c r="I92" s="22"/>
      <c r="J92" s="22"/>
    </row>
    <row r="93" spans="1:127">
      <c r="D93" s="25" t="s">
        <v>45</v>
      </c>
      <c r="E93" s="14">
        <v>42278</v>
      </c>
      <c r="F93" s="14">
        <v>42309</v>
      </c>
      <c r="G93" s="14">
        <v>42339</v>
      </c>
      <c r="H93" s="14">
        <v>42370</v>
      </c>
      <c r="I93" s="14">
        <v>42401</v>
      </c>
      <c r="J93" s="14">
        <v>42430</v>
      </c>
      <c r="K93" s="14">
        <v>42461</v>
      </c>
      <c r="L93" s="14">
        <v>42491</v>
      </c>
      <c r="M93" s="14">
        <v>42522</v>
      </c>
      <c r="N93" s="14">
        <v>42552</v>
      </c>
      <c r="O93" s="14">
        <v>42583</v>
      </c>
      <c r="P93" s="14">
        <v>42614</v>
      </c>
      <c r="Q93" s="14">
        <v>42644</v>
      </c>
      <c r="R93" s="14">
        <v>42675</v>
      </c>
      <c r="S93" s="14">
        <v>42705</v>
      </c>
    </row>
    <row r="94" spans="1:127">
      <c r="D94" s="31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27">
      <c r="D95" s="25"/>
    </row>
    <row r="96" spans="1:127">
      <c r="D96" s="5" t="s">
        <v>215</v>
      </c>
      <c r="E96" s="9">
        <f t="shared" ref="E96:G98" si="1">E15</f>
        <v>0</v>
      </c>
      <c r="F96" s="9">
        <f t="shared" si="1"/>
        <v>0</v>
      </c>
      <c r="G96" s="9">
        <f t="shared" si="1"/>
        <v>0</v>
      </c>
      <c r="H96" s="9">
        <v>0</v>
      </c>
      <c r="I96" s="9">
        <v>0</v>
      </c>
      <c r="J96" s="9">
        <f>H15</f>
        <v>24360000</v>
      </c>
      <c r="K96" s="9">
        <f t="shared" ref="K96:S96" si="2">I15</f>
        <v>24360000</v>
      </c>
      <c r="L96" s="9">
        <f t="shared" si="2"/>
        <v>24360000</v>
      </c>
      <c r="M96" s="9">
        <f t="shared" si="2"/>
        <v>121800000</v>
      </c>
      <c r="N96" s="9">
        <f t="shared" si="2"/>
        <v>121800000</v>
      </c>
      <c r="O96" s="9">
        <f t="shared" si="2"/>
        <v>121800000</v>
      </c>
      <c r="P96" s="9">
        <f t="shared" si="2"/>
        <v>121800000</v>
      </c>
      <c r="Q96" s="9">
        <f t="shared" si="2"/>
        <v>121800000</v>
      </c>
      <c r="R96" s="9">
        <f t="shared" si="2"/>
        <v>121800000</v>
      </c>
      <c r="S96" s="9">
        <f t="shared" si="2"/>
        <v>121800000</v>
      </c>
    </row>
    <row r="97" spans="4:19">
      <c r="D97" s="5" t="s">
        <v>228</v>
      </c>
      <c r="E97" s="9">
        <f t="shared" si="1"/>
        <v>0</v>
      </c>
      <c r="F97" s="9">
        <f t="shared" si="1"/>
        <v>0</v>
      </c>
      <c r="G97" s="9">
        <f t="shared" si="1"/>
        <v>0</v>
      </c>
      <c r="H97" s="9">
        <v>0</v>
      </c>
      <c r="I97" s="9">
        <v>0</v>
      </c>
      <c r="J97" s="9">
        <f>H16</f>
        <v>3047970.0749999997</v>
      </c>
      <c r="K97" s="9">
        <f t="shared" ref="K97:S97" si="3">I16</f>
        <v>3047970.0749999997</v>
      </c>
      <c r="L97" s="9">
        <f t="shared" si="3"/>
        <v>3047970.0749999997</v>
      </c>
      <c r="M97" s="9">
        <f t="shared" si="3"/>
        <v>3047971.0750000002</v>
      </c>
      <c r="N97" s="9">
        <f t="shared" si="3"/>
        <v>3047972.0750000002</v>
      </c>
      <c r="O97" s="9">
        <f t="shared" si="3"/>
        <v>3047973.0750000002</v>
      </c>
      <c r="P97" s="9">
        <f t="shared" si="3"/>
        <v>3047974.0750000002</v>
      </c>
      <c r="Q97" s="9">
        <f t="shared" si="3"/>
        <v>3047975.0750000002</v>
      </c>
      <c r="R97" s="9">
        <f t="shared" si="3"/>
        <v>3047976.0750000002</v>
      </c>
      <c r="S97" s="9">
        <f t="shared" si="3"/>
        <v>3047977.0750000002</v>
      </c>
    </row>
    <row r="98" spans="4:19">
      <c r="D98" s="5" t="s">
        <v>216</v>
      </c>
      <c r="E98" s="9">
        <f t="shared" si="1"/>
        <v>0</v>
      </c>
      <c r="F98" s="9">
        <f t="shared" si="1"/>
        <v>0</v>
      </c>
      <c r="G98" s="9">
        <f t="shared" si="1"/>
        <v>0</v>
      </c>
      <c r="H98" s="9">
        <f>H17</f>
        <v>0</v>
      </c>
      <c r="I98" s="9">
        <v>0</v>
      </c>
      <c r="J98" s="9">
        <v>0</v>
      </c>
      <c r="K98" s="9">
        <f>I17</f>
        <v>17280000</v>
      </c>
      <c r="L98" s="9">
        <f t="shared" ref="L98:S98" si="4">J17</f>
        <v>17280000</v>
      </c>
      <c r="M98" s="9">
        <f t="shared" si="4"/>
        <v>53640000</v>
      </c>
      <c r="N98" s="9">
        <f t="shared" si="4"/>
        <v>53640000</v>
      </c>
      <c r="O98" s="9">
        <f t="shared" si="4"/>
        <v>53640000</v>
      </c>
      <c r="P98" s="9">
        <f t="shared" si="4"/>
        <v>53640000</v>
      </c>
      <c r="Q98" s="9">
        <f t="shared" si="4"/>
        <v>53640000</v>
      </c>
      <c r="R98" s="9">
        <f t="shared" si="4"/>
        <v>53640000</v>
      </c>
      <c r="S98" s="9">
        <f t="shared" si="4"/>
        <v>53640000</v>
      </c>
    </row>
    <row r="99" spans="4:19">
      <c r="D99" s="5" t="s">
        <v>217</v>
      </c>
      <c r="E99" s="9">
        <f t="shared" ref="E99:E130" si="5">E18</f>
        <v>0</v>
      </c>
      <c r="F99" s="9">
        <f t="shared" ref="F99:S99" si="6">F18</f>
        <v>0</v>
      </c>
      <c r="G99" s="9">
        <f t="shared" si="6"/>
        <v>0</v>
      </c>
      <c r="H99" s="9">
        <f t="shared" si="6"/>
        <v>0</v>
      </c>
      <c r="I99" s="9">
        <f t="shared" si="6"/>
        <v>0</v>
      </c>
      <c r="J99" s="9">
        <f t="shared" si="6"/>
        <v>0</v>
      </c>
      <c r="K99" s="9">
        <f t="shared" si="6"/>
        <v>0</v>
      </c>
      <c r="L99" s="9">
        <f t="shared" si="6"/>
        <v>0</v>
      </c>
      <c r="M99" s="9">
        <f t="shared" si="6"/>
        <v>0</v>
      </c>
      <c r="N99" s="9">
        <f t="shared" si="6"/>
        <v>0</v>
      </c>
      <c r="O99" s="9">
        <f t="shared" si="6"/>
        <v>0</v>
      </c>
      <c r="P99" s="9">
        <f t="shared" si="6"/>
        <v>0</v>
      </c>
      <c r="Q99" s="9">
        <f t="shared" si="6"/>
        <v>0</v>
      </c>
      <c r="R99" s="9">
        <f t="shared" si="6"/>
        <v>0</v>
      </c>
      <c r="S99" s="9">
        <f t="shared" si="6"/>
        <v>0</v>
      </c>
    </row>
    <row r="100" spans="4:19">
      <c r="D100" s="5" t="s">
        <v>218</v>
      </c>
      <c r="E100" s="9">
        <f t="shared" si="5"/>
        <v>2000000</v>
      </c>
      <c r="F100" s="9">
        <f t="shared" ref="F100:S100" si="7">F19</f>
        <v>2000000</v>
      </c>
      <c r="G100" s="9">
        <f t="shared" si="7"/>
        <v>2000000</v>
      </c>
      <c r="H100" s="9">
        <f t="shared" si="7"/>
        <v>2000000</v>
      </c>
      <c r="I100" s="9">
        <f t="shared" si="7"/>
        <v>2000000</v>
      </c>
      <c r="J100" s="9">
        <f t="shared" si="7"/>
        <v>2000000</v>
      </c>
      <c r="K100" s="9">
        <f t="shared" si="7"/>
        <v>2000000</v>
      </c>
      <c r="L100" s="9">
        <f t="shared" si="7"/>
        <v>2000000</v>
      </c>
      <c r="M100" s="9">
        <f t="shared" si="7"/>
        <v>2000000</v>
      </c>
      <c r="N100" s="9">
        <f t="shared" si="7"/>
        <v>2000000</v>
      </c>
      <c r="O100" s="9">
        <f t="shared" si="7"/>
        <v>2000000</v>
      </c>
      <c r="P100" s="9">
        <f t="shared" si="7"/>
        <v>2000000</v>
      </c>
      <c r="Q100" s="9">
        <f t="shared" si="7"/>
        <v>2000000</v>
      </c>
      <c r="R100" s="9">
        <f t="shared" si="7"/>
        <v>2000000</v>
      </c>
      <c r="S100" s="9">
        <f t="shared" si="7"/>
        <v>2000000</v>
      </c>
    </row>
    <row r="101" spans="4:19">
      <c r="D101" s="5" t="s">
        <v>232</v>
      </c>
      <c r="E101" s="9">
        <f t="shared" si="5"/>
        <v>0</v>
      </c>
      <c r="F101" s="9">
        <f t="shared" ref="F101:S101" si="8">F20</f>
        <v>0</v>
      </c>
      <c r="G101" s="9">
        <f t="shared" si="8"/>
        <v>0</v>
      </c>
      <c r="H101" s="9">
        <f t="shared" si="8"/>
        <v>0</v>
      </c>
      <c r="I101" s="9">
        <f t="shared" si="8"/>
        <v>0</v>
      </c>
      <c r="J101" s="9">
        <f t="shared" si="8"/>
        <v>0</v>
      </c>
      <c r="K101" s="9">
        <f t="shared" si="8"/>
        <v>0</v>
      </c>
      <c r="L101" s="9">
        <f t="shared" si="8"/>
        <v>0</v>
      </c>
      <c r="M101" s="9">
        <f t="shared" si="8"/>
        <v>0</v>
      </c>
      <c r="N101" s="9">
        <f t="shared" si="8"/>
        <v>0</v>
      </c>
      <c r="O101" s="9">
        <f t="shared" si="8"/>
        <v>0</v>
      </c>
      <c r="P101" s="9">
        <f t="shared" si="8"/>
        <v>0</v>
      </c>
      <c r="Q101" s="9">
        <f t="shared" si="8"/>
        <v>0</v>
      </c>
      <c r="R101" s="9">
        <f t="shared" si="8"/>
        <v>0</v>
      </c>
      <c r="S101" s="9">
        <f t="shared" si="8"/>
        <v>0</v>
      </c>
    </row>
    <row r="102" spans="4:19">
      <c r="D102" s="5" t="s">
        <v>233</v>
      </c>
      <c r="E102" s="9">
        <f t="shared" si="5"/>
        <v>0</v>
      </c>
      <c r="F102" s="9">
        <f t="shared" ref="F102:S102" si="9">F21</f>
        <v>0</v>
      </c>
      <c r="G102" s="9">
        <f t="shared" si="9"/>
        <v>0</v>
      </c>
      <c r="H102" s="9">
        <f t="shared" si="9"/>
        <v>1333333.3333333335</v>
      </c>
      <c r="I102" s="9">
        <f t="shared" si="9"/>
        <v>2000000</v>
      </c>
      <c r="J102" s="9">
        <f t="shared" si="9"/>
        <v>2000000</v>
      </c>
      <c r="K102" s="9">
        <f t="shared" si="9"/>
        <v>2000000</v>
      </c>
      <c r="L102" s="9">
        <f t="shared" si="9"/>
        <v>2000000</v>
      </c>
      <c r="M102" s="9">
        <f t="shared" si="9"/>
        <v>2000000</v>
      </c>
      <c r="N102" s="9">
        <f t="shared" si="9"/>
        <v>2000000</v>
      </c>
      <c r="O102" s="9">
        <f t="shared" si="9"/>
        <v>2000000</v>
      </c>
      <c r="P102" s="9">
        <f t="shared" si="9"/>
        <v>2000000</v>
      </c>
      <c r="Q102" s="9">
        <f t="shared" si="9"/>
        <v>2000000</v>
      </c>
      <c r="R102" s="9">
        <f t="shared" si="9"/>
        <v>2000000</v>
      </c>
      <c r="S102" s="9">
        <f t="shared" si="9"/>
        <v>2000000</v>
      </c>
    </row>
    <row r="103" spans="4:19">
      <c r="D103" s="5" t="s">
        <v>219</v>
      </c>
      <c r="E103" s="9">
        <f t="shared" si="5"/>
        <v>0</v>
      </c>
      <c r="F103" s="9">
        <f t="shared" ref="F103:S103" si="10">F22</f>
        <v>0</v>
      </c>
      <c r="G103" s="9">
        <f t="shared" si="10"/>
        <v>0</v>
      </c>
      <c r="H103" s="9">
        <f t="shared" si="10"/>
        <v>0</v>
      </c>
      <c r="I103" s="9">
        <f t="shared" si="10"/>
        <v>0</v>
      </c>
      <c r="J103" s="9">
        <f t="shared" si="10"/>
        <v>0</v>
      </c>
      <c r="K103" s="9">
        <f t="shared" si="10"/>
        <v>0</v>
      </c>
      <c r="L103" s="9">
        <f t="shared" si="10"/>
        <v>0</v>
      </c>
      <c r="M103" s="9">
        <f t="shared" si="10"/>
        <v>0</v>
      </c>
      <c r="N103" s="9">
        <f t="shared" si="10"/>
        <v>0</v>
      </c>
      <c r="O103" s="9">
        <f t="shared" si="10"/>
        <v>0</v>
      </c>
      <c r="P103" s="9">
        <f t="shared" si="10"/>
        <v>0</v>
      </c>
      <c r="Q103" s="9">
        <f t="shared" si="10"/>
        <v>0</v>
      </c>
      <c r="R103" s="9">
        <f t="shared" si="10"/>
        <v>0</v>
      </c>
      <c r="S103" s="9">
        <f t="shared" si="10"/>
        <v>0</v>
      </c>
    </row>
    <row r="104" spans="4:19">
      <c r="D104" s="5" t="s">
        <v>220</v>
      </c>
      <c r="E104" s="9">
        <f t="shared" si="5"/>
        <v>0</v>
      </c>
      <c r="F104" s="9">
        <f t="shared" ref="F104:S104" si="11">F23</f>
        <v>0</v>
      </c>
      <c r="G104" s="9">
        <f t="shared" si="11"/>
        <v>0</v>
      </c>
      <c r="H104" s="9">
        <f t="shared" si="11"/>
        <v>5000000</v>
      </c>
      <c r="I104" s="9">
        <f t="shared" si="11"/>
        <v>5000000</v>
      </c>
      <c r="J104" s="9">
        <f t="shared" si="11"/>
        <v>5000000</v>
      </c>
      <c r="K104" s="9">
        <f t="shared" si="11"/>
        <v>5000000</v>
      </c>
      <c r="L104" s="9">
        <f t="shared" si="11"/>
        <v>5000000</v>
      </c>
      <c r="M104" s="9">
        <f t="shared" si="11"/>
        <v>5000000</v>
      </c>
      <c r="N104" s="9">
        <f t="shared" si="11"/>
        <v>5000000</v>
      </c>
      <c r="O104" s="9">
        <f t="shared" si="11"/>
        <v>5000000</v>
      </c>
      <c r="P104" s="9">
        <f t="shared" si="11"/>
        <v>5000000</v>
      </c>
      <c r="Q104" s="9">
        <f t="shared" si="11"/>
        <v>5000000</v>
      </c>
      <c r="R104" s="9">
        <f t="shared" si="11"/>
        <v>5000000</v>
      </c>
      <c r="S104" s="9">
        <f t="shared" si="11"/>
        <v>5000000</v>
      </c>
    </row>
    <row r="105" spans="4:19">
      <c r="D105" s="5" t="s">
        <v>221</v>
      </c>
      <c r="E105" s="9">
        <f t="shared" si="5"/>
        <v>0</v>
      </c>
      <c r="F105" s="9">
        <f>F24</f>
        <v>0</v>
      </c>
      <c r="G105" s="9">
        <f>G24</f>
        <v>0</v>
      </c>
      <c r="H105" s="9">
        <v>0</v>
      </c>
      <c r="I105" s="9">
        <v>0</v>
      </c>
      <c r="J105" s="9">
        <f>H24</f>
        <v>25166000</v>
      </c>
      <c r="K105" s="9">
        <f t="shared" ref="K105:S105" si="12">I24</f>
        <v>25166000</v>
      </c>
      <c r="L105" s="9">
        <f t="shared" si="12"/>
        <v>25166000</v>
      </c>
      <c r="M105" s="9">
        <f t="shared" si="12"/>
        <v>37610000</v>
      </c>
      <c r="N105" s="9">
        <f t="shared" si="12"/>
        <v>37610000</v>
      </c>
      <c r="O105" s="9">
        <f t="shared" si="12"/>
        <v>37610000</v>
      </c>
      <c r="P105" s="9">
        <f t="shared" si="12"/>
        <v>37610000</v>
      </c>
      <c r="Q105" s="9">
        <f t="shared" si="12"/>
        <v>37610000</v>
      </c>
      <c r="R105" s="9">
        <f t="shared" si="12"/>
        <v>37610000</v>
      </c>
      <c r="S105" s="9">
        <f t="shared" si="12"/>
        <v>37610000</v>
      </c>
    </row>
    <row r="106" spans="4:19">
      <c r="D106" s="5" t="s">
        <v>222</v>
      </c>
      <c r="E106" s="9">
        <f t="shared" si="5"/>
        <v>0</v>
      </c>
      <c r="F106" s="9">
        <f>F25</f>
        <v>0</v>
      </c>
      <c r="G106" s="9">
        <f>G25</f>
        <v>0</v>
      </c>
      <c r="H106" s="9">
        <f>H25</f>
        <v>0</v>
      </c>
      <c r="I106" s="9">
        <v>0</v>
      </c>
      <c r="J106" s="9">
        <v>0</v>
      </c>
      <c r="K106" s="9">
        <v>0</v>
      </c>
      <c r="L106" s="9">
        <f>I25</f>
        <v>12700800</v>
      </c>
      <c r="M106" s="9">
        <f t="shared" ref="M106:S106" si="13">J25</f>
        <v>12700800</v>
      </c>
      <c r="N106" s="9">
        <f t="shared" si="13"/>
        <v>39425400</v>
      </c>
      <c r="O106" s="9">
        <f t="shared" si="13"/>
        <v>39425400</v>
      </c>
      <c r="P106" s="9">
        <f t="shared" si="13"/>
        <v>39425400</v>
      </c>
      <c r="Q106" s="9">
        <f t="shared" si="13"/>
        <v>39425400</v>
      </c>
      <c r="R106" s="9">
        <f t="shared" si="13"/>
        <v>39425400</v>
      </c>
      <c r="S106" s="9">
        <f t="shared" si="13"/>
        <v>39425400</v>
      </c>
    </row>
    <row r="107" spans="4:19">
      <c r="D107" s="5" t="s">
        <v>229</v>
      </c>
      <c r="E107" s="9">
        <f t="shared" si="5"/>
        <v>0</v>
      </c>
      <c r="F107" s="9">
        <f t="shared" ref="F107:S107" si="14">F26</f>
        <v>0</v>
      </c>
      <c r="G107" s="9">
        <f t="shared" si="14"/>
        <v>0</v>
      </c>
      <c r="H107" s="9">
        <f t="shared" si="14"/>
        <v>0</v>
      </c>
      <c r="I107" s="9">
        <f t="shared" si="14"/>
        <v>0</v>
      </c>
      <c r="J107" s="9">
        <f t="shared" si="14"/>
        <v>300000</v>
      </c>
      <c r="K107" s="9">
        <f t="shared" si="14"/>
        <v>0</v>
      </c>
      <c r="L107" s="9">
        <f t="shared" si="14"/>
        <v>0</v>
      </c>
      <c r="M107" s="9">
        <f t="shared" si="14"/>
        <v>0</v>
      </c>
      <c r="N107" s="9">
        <f t="shared" si="14"/>
        <v>0</v>
      </c>
      <c r="O107" s="9">
        <f t="shared" si="14"/>
        <v>0</v>
      </c>
      <c r="P107" s="9">
        <f t="shared" si="14"/>
        <v>0</v>
      </c>
      <c r="Q107" s="9">
        <f t="shared" si="14"/>
        <v>0</v>
      </c>
      <c r="R107" s="9">
        <f t="shared" si="14"/>
        <v>0</v>
      </c>
      <c r="S107" s="9">
        <f t="shared" si="14"/>
        <v>0</v>
      </c>
    </row>
    <row r="108" spans="4:19">
      <c r="D108" s="5" t="s">
        <v>223</v>
      </c>
      <c r="E108" s="9">
        <f t="shared" si="5"/>
        <v>0</v>
      </c>
      <c r="F108" s="9">
        <f t="shared" ref="F108:S108" si="15">F27</f>
        <v>0</v>
      </c>
      <c r="G108" s="9">
        <f t="shared" si="15"/>
        <v>0</v>
      </c>
      <c r="H108" s="9">
        <f t="shared" si="15"/>
        <v>0</v>
      </c>
      <c r="I108" s="9">
        <f t="shared" si="15"/>
        <v>0</v>
      </c>
      <c r="J108" s="9">
        <f t="shared" si="15"/>
        <v>0</v>
      </c>
      <c r="K108" s="9">
        <f t="shared" si="15"/>
        <v>0</v>
      </c>
      <c r="L108" s="9">
        <f t="shared" si="15"/>
        <v>0</v>
      </c>
      <c r="M108" s="9">
        <f t="shared" si="15"/>
        <v>0</v>
      </c>
      <c r="N108" s="9">
        <f t="shared" si="15"/>
        <v>0</v>
      </c>
      <c r="O108" s="9">
        <f t="shared" si="15"/>
        <v>0</v>
      </c>
      <c r="P108" s="9">
        <f t="shared" si="15"/>
        <v>0</v>
      </c>
      <c r="Q108" s="9">
        <f t="shared" si="15"/>
        <v>0</v>
      </c>
      <c r="R108" s="9">
        <f t="shared" si="15"/>
        <v>0</v>
      </c>
      <c r="S108" s="9">
        <f t="shared" si="15"/>
        <v>0</v>
      </c>
    </row>
    <row r="109" spans="4:19">
      <c r="D109" s="5" t="s">
        <v>224</v>
      </c>
      <c r="E109" s="9">
        <f t="shared" si="5"/>
        <v>0</v>
      </c>
      <c r="F109" s="9">
        <f t="shared" ref="F109:S109" si="16">F28</f>
        <v>0</v>
      </c>
      <c r="G109" s="9">
        <f t="shared" si="16"/>
        <v>0</v>
      </c>
      <c r="H109" s="9">
        <f t="shared" si="16"/>
        <v>0</v>
      </c>
      <c r="I109" s="9">
        <f t="shared" si="16"/>
        <v>0</v>
      </c>
      <c r="J109" s="9">
        <f t="shared" si="16"/>
        <v>0</v>
      </c>
      <c r="K109" s="9">
        <f t="shared" si="16"/>
        <v>0</v>
      </c>
      <c r="L109" s="9">
        <f t="shared" si="16"/>
        <v>0</v>
      </c>
      <c r="M109" s="9">
        <f t="shared" si="16"/>
        <v>0</v>
      </c>
      <c r="N109" s="9">
        <f t="shared" si="16"/>
        <v>0</v>
      </c>
      <c r="O109" s="9">
        <f t="shared" si="16"/>
        <v>0</v>
      </c>
      <c r="P109" s="9">
        <f t="shared" si="16"/>
        <v>0</v>
      </c>
      <c r="Q109" s="9">
        <f t="shared" si="16"/>
        <v>0</v>
      </c>
      <c r="R109" s="9">
        <f t="shared" si="16"/>
        <v>0</v>
      </c>
      <c r="S109" s="9">
        <f t="shared" si="16"/>
        <v>0</v>
      </c>
    </row>
    <row r="110" spans="4:19">
      <c r="D110" s="5" t="s">
        <v>225</v>
      </c>
      <c r="E110" s="9">
        <f t="shared" si="5"/>
        <v>0</v>
      </c>
      <c r="F110" s="9">
        <f t="shared" ref="F110:S110" si="17">F29</f>
        <v>0</v>
      </c>
      <c r="G110" s="9">
        <f t="shared" si="17"/>
        <v>0</v>
      </c>
      <c r="H110" s="9">
        <f t="shared" si="17"/>
        <v>5000000</v>
      </c>
      <c r="I110" s="9">
        <f t="shared" si="17"/>
        <v>0</v>
      </c>
      <c r="J110" s="9">
        <f t="shared" si="17"/>
        <v>0</v>
      </c>
      <c r="K110" s="9">
        <f t="shared" si="17"/>
        <v>5000000</v>
      </c>
      <c r="L110" s="9">
        <f t="shared" si="17"/>
        <v>5000000</v>
      </c>
      <c r="M110" s="9">
        <f t="shared" si="17"/>
        <v>5000000</v>
      </c>
      <c r="N110" s="9">
        <f t="shared" si="17"/>
        <v>5000000</v>
      </c>
      <c r="O110" s="9">
        <f t="shared" si="17"/>
        <v>5000000</v>
      </c>
      <c r="P110" s="9">
        <f t="shared" si="17"/>
        <v>5000000</v>
      </c>
      <c r="Q110" s="9">
        <f t="shared" si="17"/>
        <v>5000000</v>
      </c>
      <c r="R110" s="9">
        <f t="shared" si="17"/>
        <v>5000000</v>
      </c>
      <c r="S110" s="9">
        <f t="shared" si="17"/>
        <v>5000000</v>
      </c>
    </row>
    <row r="111" spans="4:19">
      <c r="D111" s="5" t="s">
        <v>226</v>
      </c>
      <c r="E111" s="9">
        <f t="shared" si="5"/>
        <v>0</v>
      </c>
      <c r="F111" s="9">
        <f t="shared" ref="F111:S111" si="18">F30</f>
        <v>0</v>
      </c>
      <c r="G111" s="9">
        <f t="shared" si="18"/>
        <v>0</v>
      </c>
      <c r="H111" s="9">
        <f t="shared" si="18"/>
        <v>1000000</v>
      </c>
      <c r="I111" s="9">
        <f t="shared" si="18"/>
        <v>0</v>
      </c>
      <c r="J111" s="9">
        <f t="shared" si="18"/>
        <v>0</v>
      </c>
      <c r="K111" s="9">
        <f t="shared" si="18"/>
        <v>1000000</v>
      </c>
      <c r="L111" s="9">
        <f t="shared" si="18"/>
        <v>1000000</v>
      </c>
      <c r="M111" s="9">
        <f t="shared" si="18"/>
        <v>1000000</v>
      </c>
      <c r="N111" s="9">
        <f t="shared" si="18"/>
        <v>1000000</v>
      </c>
      <c r="O111" s="9">
        <f t="shared" si="18"/>
        <v>1000000</v>
      </c>
      <c r="P111" s="9">
        <f t="shared" si="18"/>
        <v>1000000</v>
      </c>
      <c r="Q111" s="9">
        <f t="shared" si="18"/>
        <v>1000000</v>
      </c>
      <c r="R111" s="9">
        <f t="shared" si="18"/>
        <v>1000000</v>
      </c>
      <c r="S111" s="9">
        <f t="shared" si="18"/>
        <v>1000000</v>
      </c>
    </row>
    <row r="112" spans="4:19">
      <c r="D112" s="5" t="s">
        <v>227</v>
      </c>
      <c r="E112" s="9">
        <f t="shared" si="5"/>
        <v>0</v>
      </c>
      <c r="F112" s="9">
        <f t="shared" ref="F112:S112" si="19">F31</f>
        <v>0</v>
      </c>
      <c r="G112" s="9">
        <f t="shared" si="19"/>
        <v>0</v>
      </c>
      <c r="H112" s="9">
        <f t="shared" si="19"/>
        <v>1000000</v>
      </c>
      <c r="I112" s="9">
        <f t="shared" si="19"/>
        <v>0</v>
      </c>
      <c r="J112" s="9">
        <f t="shared" si="19"/>
        <v>0</v>
      </c>
      <c r="K112" s="9">
        <f t="shared" si="19"/>
        <v>1000000</v>
      </c>
      <c r="L112" s="9">
        <f t="shared" si="19"/>
        <v>1000000</v>
      </c>
      <c r="M112" s="9">
        <f t="shared" si="19"/>
        <v>1000000</v>
      </c>
      <c r="N112" s="9">
        <f t="shared" si="19"/>
        <v>1000000</v>
      </c>
      <c r="O112" s="9">
        <f t="shared" si="19"/>
        <v>1000000</v>
      </c>
      <c r="P112" s="9">
        <f t="shared" si="19"/>
        <v>1000000</v>
      </c>
      <c r="Q112" s="9">
        <f t="shared" si="19"/>
        <v>1000000</v>
      </c>
      <c r="R112" s="9">
        <f t="shared" si="19"/>
        <v>1000000</v>
      </c>
      <c r="S112" s="9">
        <f t="shared" si="19"/>
        <v>1000000</v>
      </c>
    </row>
    <row r="113" spans="4:19">
      <c r="D113" s="5" t="s">
        <v>235</v>
      </c>
      <c r="E113" s="9">
        <f t="shared" si="5"/>
        <v>0</v>
      </c>
      <c r="F113" s="9">
        <f t="shared" ref="F113:S113" si="20">F32</f>
        <v>0</v>
      </c>
      <c r="G113" s="9">
        <f t="shared" si="20"/>
        <v>0</v>
      </c>
      <c r="H113" s="9">
        <f t="shared" si="20"/>
        <v>500000</v>
      </c>
      <c r="I113" s="9">
        <f t="shared" si="20"/>
        <v>0</v>
      </c>
      <c r="J113" s="9">
        <f t="shared" si="20"/>
        <v>0</v>
      </c>
      <c r="K113" s="9">
        <f t="shared" si="20"/>
        <v>500000</v>
      </c>
      <c r="L113" s="9">
        <f t="shared" si="20"/>
        <v>500000</v>
      </c>
      <c r="M113" s="9">
        <f t="shared" si="20"/>
        <v>500000</v>
      </c>
      <c r="N113" s="9">
        <f t="shared" si="20"/>
        <v>500000</v>
      </c>
      <c r="O113" s="9">
        <f t="shared" si="20"/>
        <v>500000</v>
      </c>
      <c r="P113" s="9">
        <f t="shared" si="20"/>
        <v>500000</v>
      </c>
      <c r="Q113" s="9">
        <f t="shared" si="20"/>
        <v>500000</v>
      </c>
      <c r="R113" s="9">
        <f t="shared" si="20"/>
        <v>500000</v>
      </c>
      <c r="S113" s="9">
        <f t="shared" si="20"/>
        <v>500000</v>
      </c>
    </row>
    <row r="114" spans="4:19">
      <c r="D114" s="5" t="s">
        <v>231</v>
      </c>
      <c r="E114" s="9">
        <f t="shared" si="5"/>
        <v>0</v>
      </c>
      <c r="F114" s="9">
        <f t="shared" ref="F114:S114" si="21">F33</f>
        <v>0</v>
      </c>
      <c r="G114" s="9">
        <f t="shared" si="21"/>
        <v>0</v>
      </c>
      <c r="H114" s="9">
        <f t="shared" si="21"/>
        <v>0</v>
      </c>
      <c r="I114" s="9">
        <f t="shared" si="21"/>
        <v>0</v>
      </c>
      <c r="J114" s="9">
        <f t="shared" si="21"/>
        <v>6500000</v>
      </c>
      <c r="K114" s="9">
        <f t="shared" si="21"/>
        <v>1500000</v>
      </c>
      <c r="L114" s="9">
        <f t="shared" si="21"/>
        <v>1500000</v>
      </c>
      <c r="M114" s="9">
        <f t="shared" si="21"/>
        <v>1500000</v>
      </c>
      <c r="N114" s="9">
        <f t="shared" si="21"/>
        <v>1500000</v>
      </c>
      <c r="O114" s="9">
        <f t="shared" si="21"/>
        <v>1500000</v>
      </c>
      <c r="P114" s="9">
        <f t="shared" si="21"/>
        <v>1500000</v>
      </c>
      <c r="Q114" s="9">
        <f t="shared" si="21"/>
        <v>1500000</v>
      </c>
      <c r="R114" s="9">
        <f t="shared" si="21"/>
        <v>1500000</v>
      </c>
      <c r="S114" s="9">
        <f t="shared" si="21"/>
        <v>1500000</v>
      </c>
    </row>
    <row r="115" spans="4:19">
      <c r="D115" s="5" t="s">
        <v>230</v>
      </c>
      <c r="E115" s="9">
        <f t="shared" si="5"/>
        <v>0</v>
      </c>
      <c r="F115" s="9">
        <f t="shared" ref="F115:S115" si="22">F34</f>
        <v>0</v>
      </c>
      <c r="G115" s="9">
        <f t="shared" si="22"/>
        <v>0</v>
      </c>
      <c r="H115" s="9">
        <f t="shared" si="22"/>
        <v>0</v>
      </c>
      <c r="I115" s="9">
        <f t="shared" si="22"/>
        <v>0</v>
      </c>
      <c r="J115" s="9">
        <f t="shared" si="22"/>
        <v>2000000</v>
      </c>
      <c r="K115" s="9">
        <f t="shared" si="22"/>
        <v>0</v>
      </c>
      <c r="L115" s="9">
        <f t="shared" si="22"/>
        <v>0</v>
      </c>
      <c r="M115" s="9">
        <f t="shared" si="22"/>
        <v>0</v>
      </c>
      <c r="N115" s="9">
        <f t="shared" si="22"/>
        <v>0</v>
      </c>
      <c r="O115" s="9">
        <f t="shared" si="22"/>
        <v>0</v>
      </c>
      <c r="P115" s="9">
        <f t="shared" si="22"/>
        <v>0</v>
      </c>
      <c r="Q115" s="9">
        <f t="shared" si="22"/>
        <v>0</v>
      </c>
      <c r="R115" s="9">
        <f t="shared" si="22"/>
        <v>0</v>
      </c>
      <c r="S115" s="9">
        <f t="shared" si="22"/>
        <v>0</v>
      </c>
    </row>
    <row r="116" spans="4:19">
      <c r="D116" s="5" t="s">
        <v>242</v>
      </c>
      <c r="E116" s="9">
        <f t="shared" si="5"/>
        <v>0</v>
      </c>
      <c r="F116" s="9">
        <f t="shared" ref="F116:S116" si="23">F35</f>
        <v>0</v>
      </c>
      <c r="G116" s="9">
        <f t="shared" si="23"/>
        <v>0</v>
      </c>
      <c r="H116" s="9">
        <f t="shared" si="23"/>
        <v>0</v>
      </c>
      <c r="I116" s="9">
        <f t="shared" si="23"/>
        <v>0</v>
      </c>
      <c r="J116" s="9">
        <f t="shared" si="23"/>
        <v>6000000</v>
      </c>
      <c r="K116" s="9">
        <f t="shared" si="23"/>
        <v>0</v>
      </c>
      <c r="L116" s="9">
        <f t="shared" si="23"/>
        <v>0</v>
      </c>
      <c r="M116" s="9">
        <f t="shared" si="23"/>
        <v>0</v>
      </c>
      <c r="N116" s="9">
        <f t="shared" si="23"/>
        <v>0</v>
      </c>
      <c r="O116" s="9">
        <f t="shared" si="23"/>
        <v>0</v>
      </c>
      <c r="P116" s="9">
        <f t="shared" si="23"/>
        <v>0</v>
      </c>
      <c r="Q116" s="9">
        <f t="shared" si="23"/>
        <v>0</v>
      </c>
      <c r="R116" s="9">
        <f t="shared" si="23"/>
        <v>0</v>
      </c>
      <c r="S116" s="9">
        <f t="shared" si="23"/>
        <v>0</v>
      </c>
    </row>
    <row r="117" spans="4:19">
      <c r="D117" s="5" t="s">
        <v>247</v>
      </c>
      <c r="E117" s="9">
        <f t="shared" si="5"/>
        <v>0</v>
      </c>
      <c r="F117" s="9">
        <f t="shared" ref="F117:S117" si="24">F36</f>
        <v>0</v>
      </c>
      <c r="G117" s="9">
        <f t="shared" si="24"/>
        <v>0</v>
      </c>
      <c r="H117" s="9">
        <f t="shared" si="24"/>
        <v>16666666.666666666</v>
      </c>
      <c r="I117" s="9">
        <f t="shared" si="24"/>
        <v>16666666.666666666</v>
      </c>
      <c r="J117" s="9">
        <f t="shared" si="24"/>
        <v>16666666.666666666</v>
      </c>
      <c r="K117" s="9">
        <f t="shared" si="24"/>
        <v>16666666.666666666</v>
      </c>
      <c r="L117" s="9">
        <f t="shared" si="24"/>
        <v>16666666.666666666</v>
      </c>
      <c r="M117" s="9">
        <f t="shared" si="24"/>
        <v>16666666.666666666</v>
      </c>
      <c r="N117" s="9">
        <f t="shared" si="24"/>
        <v>16666666.666666666</v>
      </c>
      <c r="O117" s="9">
        <f t="shared" si="24"/>
        <v>16666666.666666666</v>
      </c>
      <c r="P117" s="9">
        <f t="shared" si="24"/>
        <v>16666666.666666666</v>
      </c>
      <c r="Q117" s="9">
        <f t="shared" si="24"/>
        <v>16666666.666666666</v>
      </c>
      <c r="R117" s="9">
        <f t="shared" si="24"/>
        <v>16666666.666666666</v>
      </c>
      <c r="S117" s="9">
        <f t="shared" si="24"/>
        <v>16666666.666666666</v>
      </c>
    </row>
    <row r="118" spans="4:19">
      <c r="D118" s="5" t="s">
        <v>6</v>
      </c>
      <c r="E118" s="9">
        <f t="shared" si="5"/>
        <v>4500000</v>
      </c>
      <c r="F118" s="9">
        <f t="shared" ref="F118:S118" si="25">F37</f>
        <v>4500000</v>
      </c>
      <c r="G118" s="9">
        <f t="shared" si="25"/>
        <v>4500000</v>
      </c>
      <c r="H118" s="9">
        <f t="shared" si="25"/>
        <v>4500000</v>
      </c>
      <c r="I118" s="9">
        <f t="shared" si="25"/>
        <v>4500000</v>
      </c>
      <c r="J118" s="9">
        <f t="shared" si="25"/>
        <v>4500000</v>
      </c>
      <c r="K118" s="9">
        <f t="shared" si="25"/>
        <v>4500000</v>
      </c>
      <c r="L118" s="9">
        <f t="shared" si="25"/>
        <v>4500000</v>
      </c>
      <c r="M118" s="9">
        <f t="shared" si="25"/>
        <v>4500000</v>
      </c>
      <c r="N118" s="9">
        <f t="shared" si="25"/>
        <v>4500000</v>
      </c>
      <c r="O118" s="9">
        <f t="shared" si="25"/>
        <v>4500000</v>
      </c>
      <c r="P118" s="9">
        <f t="shared" si="25"/>
        <v>4500000</v>
      </c>
      <c r="Q118" s="9">
        <f t="shared" si="25"/>
        <v>4500000</v>
      </c>
      <c r="R118" s="9">
        <f t="shared" si="25"/>
        <v>4500000</v>
      </c>
      <c r="S118" s="9">
        <f t="shared" si="25"/>
        <v>4500000</v>
      </c>
    </row>
    <row r="119" spans="4:19">
      <c r="D119" s="5" t="s">
        <v>3</v>
      </c>
      <c r="E119" s="9">
        <f t="shared" si="5"/>
        <v>150000</v>
      </c>
      <c r="F119" s="9">
        <f t="shared" ref="F119:S119" si="26">F38</f>
        <v>150000</v>
      </c>
      <c r="G119" s="9">
        <f t="shared" si="26"/>
        <v>150000</v>
      </c>
      <c r="H119" s="9">
        <f t="shared" si="26"/>
        <v>150000</v>
      </c>
      <c r="I119" s="9">
        <f t="shared" si="26"/>
        <v>150000</v>
      </c>
      <c r="J119" s="9">
        <f t="shared" si="26"/>
        <v>150000</v>
      </c>
      <c r="K119" s="9">
        <f t="shared" si="26"/>
        <v>150000</v>
      </c>
      <c r="L119" s="9">
        <f t="shared" si="26"/>
        <v>150000</v>
      </c>
      <c r="M119" s="9">
        <f t="shared" si="26"/>
        <v>150000</v>
      </c>
      <c r="N119" s="9">
        <f t="shared" si="26"/>
        <v>150000</v>
      </c>
      <c r="O119" s="9">
        <f t="shared" si="26"/>
        <v>150000</v>
      </c>
      <c r="P119" s="9">
        <f t="shared" si="26"/>
        <v>150000</v>
      </c>
      <c r="Q119" s="9">
        <f t="shared" si="26"/>
        <v>150000</v>
      </c>
      <c r="R119" s="9">
        <f t="shared" si="26"/>
        <v>150000</v>
      </c>
      <c r="S119" s="9">
        <f t="shared" si="26"/>
        <v>150000</v>
      </c>
    </row>
    <row r="120" spans="4:19">
      <c r="D120" s="38" t="s">
        <v>4</v>
      </c>
      <c r="E120" s="9">
        <f t="shared" si="5"/>
        <v>3000000</v>
      </c>
      <c r="F120" s="9">
        <f t="shared" ref="F120:S120" si="27">F39</f>
        <v>3000000</v>
      </c>
      <c r="G120" s="9">
        <f t="shared" si="27"/>
        <v>3000000</v>
      </c>
      <c r="H120" s="9">
        <f t="shared" si="27"/>
        <v>3000000</v>
      </c>
      <c r="I120" s="9">
        <f t="shared" si="27"/>
        <v>3000000</v>
      </c>
      <c r="J120" s="9">
        <f t="shared" si="27"/>
        <v>3000000</v>
      </c>
      <c r="K120" s="9">
        <f t="shared" si="27"/>
        <v>3000000</v>
      </c>
      <c r="L120" s="9">
        <f t="shared" si="27"/>
        <v>3000000</v>
      </c>
      <c r="M120" s="9">
        <f t="shared" si="27"/>
        <v>3000000</v>
      </c>
      <c r="N120" s="9">
        <f t="shared" si="27"/>
        <v>3000000</v>
      </c>
      <c r="O120" s="9">
        <f t="shared" si="27"/>
        <v>3000000</v>
      </c>
      <c r="P120" s="9">
        <f t="shared" si="27"/>
        <v>3000000</v>
      </c>
      <c r="Q120" s="9">
        <f t="shared" si="27"/>
        <v>3000000</v>
      </c>
      <c r="R120" s="9">
        <f t="shared" si="27"/>
        <v>3000000</v>
      </c>
      <c r="S120" s="9">
        <f t="shared" si="27"/>
        <v>3000000</v>
      </c>
    </row>
    <row r="121" spans="4:19">
      <c r="D121" s="38" t="s">
        <v>112</v>
      </c>
      <c r="E121" s="9">
        <f t="shared" si="5"/>
        <v>0</v>
      </c>
      <c r="F121" s="9">
        <f t="shared" ref="F121:S121" si="28">F40</f>
        <v>4314601.08</v>
      </c>
      <c r="G121" s="9">
        <f t="shared" si="28"/>
        <v>4314601.08</v>
      </c>
      <c r="H121" s="9">
        <f t="shared" si="28"/>
        <v>10875406.956750002</v>
      </c>
      <c r="I121" s="9">
        <f t="shared" si="28"/>
        <v>17929724.982750002</v>
      </c>
      <c r="J121" s="9">
        <f t="shared" si="28"/>
        <v>28217272.10400001</v>
      </c>
      <c r="K121" s="9">
        <f t="shared" si="28"/>
        <v>33361045.664625004</v>
      </c>
      <c r="L121" s="9">
        <f t="shared" si="28"/>
        <v>33361045.664625004</v>
      </c>
      <c r="M121" s="9">
        <f t="shared" si="28"/>
        <v>33361045.664625004</v>
      </c>
      <c r="N121" s="9">
        <f t="shared" si="28"/>
        <v>33361045.664625004</v>
      </c>
      <c r="O121" s="9">
        <f t="shared" si="28"/>
        <v>33361045.664625004</v>
      </c>
      <c r="P121" s="9">
        <f t="shared" si="28"/>
        <v>33361045.664625004</v>
      </c>
      <c r="Q121" s="9">
        <f t="shared" si="28"/>
        <v>33361045.664625004</v>
      </c>
      <c r="R121" s="9">
        <f t="shared" si="28"/>
        <v>33361045.664625004</v>
      </c>
      <c r="S121" s="9">
        <f t="shared" si="28"/>
        <v>33361045.664625004</v>
      </c>
    </row>
    <row r="122" spans="4:19">
      <c r="D122" s="38" t="s">
        <v>109</v>
      </c>
      <c r="E122" s="9">
        <f t="shared" si="5"/>
        <v>0</v>
      </c>
      <c r="F122" s="9">
        <f t="shared" ref="F122:G141" si="29">F41</f>
        <v>0</v>
      </c>
      <c r="G122" s="9">
        <f t="shared" si="29"/>
        <v>0</v>
      </c>
      <c r="H122" s="9">
        <v>0</v>
      </c>
      <c r="I122" s="9">
        <v>0</v>
      </c>
      <c r="J122" s="9">
        <v>0</v>
      </c>
      <c r="K122" s="9">
        <v>0</v>
      </c>
      <c r="L122" s="9">
        <f>H41</f>
        <v>994500</v>
      </c>
      <c r="M122" s="9">
        <f t="shared" ref="M122:S122" si="30">I41</f>
        <v>994500</v>
      </c>
      <c r="N122" s="9">
        <f t="shared" si="30"/>
        <v>994500</v>
      </c>
      <c r="O122" s="9">
        <f t="shared" si="30"/>
        <v>9945000</v>
      </c>
      <c r="P122" s="9">
        <f t="shared" si="30"/>
        <v>9945000</v>
      </c>
      <c r="Q122" s="9">
        <f t="shared" si="30"/>
        <v>9945000</v>
      </c>
      <c r="R122" s="9">
        <f t="shared" si="30"/>
        <v>9945000</v>
      </c>
      <c r="S122" s="9">
        <f t="shared" si="30"/>
        <v>9945000</v>
      </c>
    </row>
    <row r="123" spans="4:19">
      <c r="D123" s="38" t="s">
        <v>113</v>
      </c>
      <c r="E123" s="9">
        <f t="shared" si="5"/>
        <v>0</v>
      </c>
      <c r="F123" s="9">
        <f t="shared" si="29"/>
        <v>0</v>
      </c>
      <c r="G123" s="9">
        <f t="shared" si="29"/>
        <v>0</v>
      </c>
      <c r="H123" s="9">
        <f t="shared" ref="H123:S123" si="31">H42</f>
        <v>0</v>
      </c>
      <c r="I123" s="9">
        <f t="shared" si="31"/>
        <v>0</v>
      </c>
      <c r="J123" s="9">
        <f t="shared" si="31"/>
        <v>0</v>
      </c>
      <c r="K123" s="9">
        <f t="shared" si="31"/>
        <v>215000000</v>
      </c>
      <c r="L123" s="9">
        <f t="shared" si="31"/>
        <v>215000000</v>
      </c>
      <c r="M123" s="9">
        <f t="shared" si="31"/>
        <v>215000000</v>
      </c>
      <c r="N123" s="9">
        <f t="shared" si="31"/>
        <v>215000000</v>
      </c>
      <c r="O123" s="9">
        <f t="shared" si="31"/>
        <v>215000000</v>
      </c>
      <c r="P123" s="9">
        <f t="shared" si="31"/>
        <v>215000000</v>
      </c>
      <c r="Q123" s="9">
        <f t="shared" si="31"/>
        <v>215000000</v>
      </c>
      <c r="R123" s="9">
        <f t="shared" si="31"/>
        <v>215000000</v>
      </c>
      <c r="S123" s="9">
        <f t="shared" si="31"/>
        <v>215000000</v>
      </c>
    </row>
    <row r="124" spans="4:19">
      <c r="D124" s="38" t="s">
        <v>301</v>
      </c>
      <c r="E124" s="9">
        <f t="shared" si="5"/>
        <v>11356400</v>
      </c>
      <c r="F124" s="9">
        <f t="shared" si="29"/>
        <v>11356400</v>
      </c>
      <c r="G124" s="9">
        <f t="shared" si="29"/>
        <v>11356400</v>
      </c>
      <c r="H124" s="9">
        <f t="shared" ref="H124:S124" si="32">H43</f>
        <v>11924220</v>
      </c>
      <c r="I124" s="9">
        <f t="shared" si="32"/>
        <v>11924220</v>
      </c>
      <c r="J124" s="9">
        <f t="shared" si="32"/>
        <v>0</v>
      </c>
      <c r="K124" s="9">
        <f t="shared" si="32"/>
        <v>0</v>
      </c>
      <c r="L124" s="9">
        <f t="shared" si="32"/>
        <v>0</v>
      </c>
      <c r="M124" s="9">
        <f t="shared" si="32"/>
        <v>0</v>
      </c>
      <c r="N124" s="9">
        <f t="shared" si="32"/>
        <v>0</v>
      </c>
      <c r="O124" s="9">
        <f t="shared" si="32"/>
        <v>0</v>
      </c>
      <c r="P124" s="9">
        <f t="shared" si="32"/>
        <v>0</v>
      </c>
      <c r="Q124" s="9">
        <f t="shared" si="32"/>
        <v>0</v>
      </c>
      <c r="R124" s="9">
        <f t="shared" si="32"/>
        <v>0</v>
      </c>
      <c r="S124" s="9">
        <f t="shared" si="32"/>
        <v>0</v>
      </c>
    </row>
    <row r="125" spans="4:19">
      <c r="D125" s="38" t="s">
        <v>302</v>
      </c>
      <c r="E125" s="9">
        <f t="shared" si="5"/>
        <v>0</v>
      </c>
      <c r="F125" s="9">
        <f t="shared" si="29"/>
        <v>14476799.999999998</v>
      </c>
      <c r="G125" s="9">
        <f t="shared" si="29"/>
        <v>14476799.999999998</v>
      </c>
      <c r="H125" s="9">
        <f t="shared" ref="H125:S125" si="33">H44</f>
        <v>15200639.999999998</v>
      </c>
      <c r="I125" s="9">
        <f t="shared" si="33"/>
        <v>15200639.999999998</v>
      </c>
      <c r="J125" s="9">
        <f t="shared" si="33"/>
        <v>15200639.999999998</v>
      </c>
      <c r="K125" s="9">
        <f t="shared" si="33"/>
        <v>15200639.999999998</v>
      </c>
      <c r="L125" s="9">
        <f t="shared" si="33"/>
        <v>15200639.999999998</v>
      </c>
      <c r="M125" s="9">
        <f t="shared" si="33"/>
        <v>15200639.999999998</v>
      </c>
      <c r="N125" s="9">
        <f t="shared" si="33"/>
        <v>15200639.999999998</v>
      </c>
      <c r="O125" s="9">
        <f t="shared" si="33"/>
        <v>15200639.999999998</v>
      </c>
      <c r="P125" s="9">
        <f t="shared" si="33"/>
        <v>15200639.999999998</v>
      </c>
      <c r="Q125" s="9">
        <f t="shared" si="33"/>
        <v>15200639.999999998</v>
      </c>
      <c r="R125" s="9">
        <f t="shared" si="33"/>
        <v>15200639.999999998</v>
      </c>
      <c r="S125" s="9">
        <f t="shared" si="33"/>
        <v>15200639.999999998</v>
      </c>
    </row>
    <row r="126" spans="4:19">
      <c r="D126" s="38" t="s">
        <v>303</v>
      </c>
      <c r="E126" s="9">
        <f t="shared" si="5"/>
        <v>4496117</v>
      </c>
      <c r="F126" s="9">
        <f t="shared" si="29"/>
        <v>4496117</v>
      </c>
      <c r="G126" s="9">
        <f t="shared" si="29"/>
        <v>4496117</v>
      </c>
      <c r="H126" s="9">
        <f t="shared" ref="H126:S126" si="34">H45</f>
        <v>4720922.8500000006</v>
      </c>
      <c r="I126" s="9">
        <f t="shared" si="34"/>
        <v>4720922.8500000006</v>
      </c>
      <c r="J126" s="9">
        <f t="shared" si="34"/>
        <v>4720922.8500000006</v>
      </c>
      <c r="K126" s="9">
        <f t="shared" si="34"/>
        <v>4720922.8500000006</v>
      </c>
      <c r="L126" s="9">
        <f t="shared" si="34"/>
        <v>4720922.8500000006</v>
      </c>
      <c r="M126" s="9">
        <f t="shared" si="34"/>
        <v>4720922.8500000006</v>
      </c>
      <c r="N126" s="9">
        <f t="shared" si="34"/>
        <v>0</v>
      </c>
      <c r="O126" s="9">
        <f t="shared" si="34"/>
        <v>0</v>
      </c>
      <c r="P126" s="9">
        <f t="shared" si="34"/>
        <v>0</v>
      </c>
      <c r="Q126" s="9">
        <f t="shared" si="34"/>
        <v>0</v>
      </c>
      <c r="R126" s="9">
        <f t="shared" si="34"/>
        <v>0</v>
      </c>
      <c r="S126" s="9">
        <f t="shared" si="34"/>
        <v>56651067.900000006</v>
      </c>
    </row>
    <row r="127" spans="4:19">
      <c r="D127" s="38" t="s">
        <v>304</v>
      </c>
      <c r="E127" s="9">
        <f t="shared" si="5"/>
        <v>1898340</v>
      </c>
      <c r="F127" s="9">
        <f t="shared" si="29"/>
        <v>1898340</v>
      </c>
      <c r="G127" s="9">
        <f t="shared" si="29"/>
        <v>1898340</v>
      </c>
      <c r="H127" s="9">
        <f t="shared" ref="H127:S127" si="35">H46</f>
        <v>1993257</v>
      </c>
      <c r="I127" s="9">
        <f t="shared" si="35"/>
        <v>1993257</v>
      </c>
      <c r="J127" s="9">
        <f t="shared" si="35"/>
        <v>1993257</v>
      </c>
      <c r="K127" s="9">
        <f t="shared" si="35"/>
        <v>3991386</v>
      </c>
      <c r="L127" s="9">
        <f t="shared" si="35"/>
        <v>3991386</v>
      </c>
      <c r="M127" s="9">
        <f t="shared" si="35"/>
        <v>3991386</v>
      </c>
      <c r="N127" s="9">
        <f t="shared" si="35"/>
        <v>3991386</v>
      </c>
      <c r="O127" s="9">
        <f t="shared" si="35"/>
        <v>3991386</v>
      </c>
      <c r="P127" s="9">
        <f t="shared" si="35"/>
        <v>3991386</v>
      </c>
      <c r="Q127" s="9">
        <f t="shared" si="35"/>
        <v>6909714</v>
      </c>
      <c r="R127" s="9">
        <f t="shared" si="35"/>
        <v>6909714</v>
      </c>
      <c r="S127" s="9">
        <f t="shared" si="35"/>
        <v>6909714</v>
      </c>
    </row>
    <row r="128" spans="4:19">
      <c r="D128" s="38" t="s">
        <v>305</v>
      </c>
      <c r="E128" s="9">
        <f t="shared" si="5"/>
        <v>6215744</v>
      </c>
      <c r="F128" s="9">
        <f t="shared" si="29"/>
        <v>4661808</v>
      </c>
      <c r="G128" s="9">
        <f t="shared" si="29"/>
        <v>4661808</v>
      </c>
      <c r="H128" s="9">
        <f t="shared" ref="H128:S128" si="36">H47</f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  <c r="O128" s="9">
        <f t="shared" si="36"/>
        <v>0</v>
      </c>
      <c r="P128" s="9">
        <f t="shared" si="36"/>
        <v>0</v>
      </c>
      <c r="Q128" s="9">
        <f t="shared" si="36"/>
        <v>0</v>
      </c>
      <c r="R128" s="9">
        <f t="shared" si="36"/>
        <v>0</v>
      </c>
      <c r="S128" s="9">
        <f t="shared" si="36"/>
        <v>0</v>
      </c>
    </row>
    <row r="129" spans="4:19">
      <c r="D129" s="38" t="s">
        <v>306</v>
      </c>
      <c r="E129" s="9">
        <f t="shared" si="5"/>
        <v>1500690</v>
      </c>
      <c r="F129" s="9">
        <f t="shared" si="29"/>
        <v>1500690</v>
      </c>
      <c r="G129" s="9">
        <f t="shared" si="29"/>
        <v>1500690</v>
      </c>
      <c r="H129" s="9">
        <f t="shared" ref="H129:S129" si="37">H48</f>
        <v>1575724.5</v>
      </c>
      <c r="I129" s="9">
        <f t="shared" si="37"/>
        <v>1575724.5</v>
      </c>
      <c r="J129" s="9">
        <f t="shared" si="37"/>
        <v>1575724.5</v>
      </c>
      <c r="K129" s="9">
        <f t="shared" si="37"/>
        <v>1575724.5</v>
      </c>
      <c r="L129" s="9">
        <f t="shared" si="37"/>
        <v>1575724.5</v>
      </c>
      <c r="M129" s="9">
        <f t="shared" si="37"/>
        <v>1575724.5</v>
      </c>
      <c r="N129" s="9">
        <f t="shared" si="37"/>
        <v>1575724.5</v>
      </c>
      <c r="O129" s="9">
        <f t="shared" si="37"/>
        <v>1575724.5</v>
      </c>
      <c r="P129" s="9">
        <f t="shared" si="37"/>
        <v>1575724.5</v>
      </c>
      <c r="Q129" s="9">
        <f t="shared" si="37"/>
        <v>1575724.5</v>
      </c>
      <c r="R129" s="9">
        <f t="shared" si="37"/>
        <v>1575724.5</v>
      </c>
      <c r="S129" s="9">
        <f t="shared" si="37"/>
        <v>1575724.5</v>
      </c>
    </row>
    <row r="130" spans="4:19">
      <c r="D130" s="38" t="s">
        <v>307</v>
      </c>
      <c r="E130" s="9">
        <f t="shared" si="5"/>
        <v>9048000</v>
      </c>
      <c r="F130" s="9">
        <f t="shared" si="29"/>
        <v>220000</v>
      </c>
      <c r="G130" s="9">
        <f t="shared" si="29"/>
        <v>220000</v>
      </c>
      <c r="H130" s="9">
        <f t="shared" ref="H130:S130" si="38">H49</f>
        <v>231000</v>
      </c>
      <c r="I130" s="9">
        <f t="shared" si="38"/>
        <v>231000</v>
      </c>
      <c r="J130" s="9">
        <f t="shared" si="38"/>
        <v>231000</v>
      </c>
      <c r="K130" s="9">
        <f t="shared" si="38"/>
        <v>231000</v>
      </c>
      <c r="L130" s="9">
        <f t="shared" si="38"/>
        <v>231000</v>
      </c>
      <c r="M130" s="9">
        <f t="shared" si="38"/>
        <v>231000</v>
      </c>
      <c r="N130" s="9">
        <f t="shared" si="38"/>
        <v>231000</v>
      </c>
      <c r="O130" s="9">
        <f t="shared" si="38"/>
        <v>231000</v>
      </c>
      <c r="P130" s="9">
        <f t="shared" si="38"/>
        <v>231000</v>
      </c>
      <c r="Q130" s="9">
        <f t="shared" si="38"/>
        <v>231000</v>
      </c>
      <c r="R130" s="9">
        <f t="shared" si="38"/>
        <v>231000</v>
      </c>
      <c r="S130" s="9">
        <f t="shared" si="38"/>
        <v>231000</v>
      </c>
    </row>
    <row r="131" spans="4:19">
      <c r="D131" s="38" t="s">
        <v>308</v>
      </c>
      <c r="E131" s="9">
        <f t="shared" ref="E131:E156" si="39">E50</f>
        <v>0</v>
      </c>
      <c r="F131" s="9">
        <f t="shared" si="29"/>
        <v>1560200</v>
      </c>
      <c r="G131" s="9">
        <f t="shared" si="29"/>
        <v>1560200</v>
      </c>
      <c r="H131" s="9">
        <f t="shared" ref="H131:S131" si="40">H50</f>
        <v>0</v>
      </c>
      <c r="I131" s="9">
        <f t="shared" si="40"/>
        <v>0</v>
      </c>
      <c r="J131" s="9">
        <f t="shared" si="40"/>
        <v>0</v>
      </c>
      <c r="K131" s="9">
        <f t="shared" si="40"/>
        <v>0</v>
      </c>
      <c r="L131" s="9">
        <f t="shared" si="40"/>
        <v>0</v>
      </c>
      <c r="M131" s="9">
        <f t="shared" si="40"/>
        <v>0</v>
      </c>
      <c r="N131" s="9">
        <f t="shared" si="40"/>
        <v>0</v>
      </c>
      <c r="O131" s="9">
        <f t="shared" si="40"/>
        <v>0</v>
      </c>
      <c r="P131" s="9">
        <f t="shared" si="40"/>
        <v>0</v>
      </c>
      <c r="Q131" s="9">
        <f t="shared" si="40"/>
        <v>0</v>
      </c>
      <c r="R131" s="9">
        <f t="shared" si="40"/>
        <v>0</v>
      </c>
      <c r="S131" s="9">
        <f t="shared" si="40"/>
        <v>0</v>
      </c>
    </row>
    <row r="132" spans="4:19">
      <c r="D132" s="38" t="s">
        <v>309</v>
      </c>
      <c r="E132" s="9">
        <f t="shared" si="39"/>
        <v>0</v>
      </c>
      <c r="F132" s="9">
        <f t="shared" si="29"/>
        <v>0</v>
      </c>
      <c r="G132" s="9">
        <f t="shared" si="29"/>
        <v>0</v>
      </c>
      <c r="H132" s="9">
        <f t="shared" ref="H132:S132" si="41">H51</f>
        <v>0</v>
      </c>
      <c r="I132" s="9">
        <f t="shared" si="41"/>
        <v>0</v>
      </c>
      <c r="J132" s="9">
        <f t="shared" si="41"/>
        <v>0</v>
      </c>
      <c r="K132" s="9">
        <f t="shared" si="41"/>
        <v>0</v>
      </c>
      <c r="L132" s="9">
        <f t="shared" si="41"/>
        <v>0</v>
      </c>
      <c r="M132" s="9">
        <f t="shared" si="41"/>
        <v>0</v>
      </c>
      <c r="N132" s="9">
        <f t="shared" si="41"/>
        <v>0</v>
      </c>
      <c r="O132" s="9">
        <f t="shared" si="41"/>
        <v>0</v>
      </c>
      <c r="P132" s="9">
        <f t="shared" si="41"/>
        <v>0</v>
      </c>
      <c r="Q132" s="9">
        <f t="shared" si="41"/>
        <v>0</v>
      </c>
      <c r="R132" s="9">
        <f t="shared" si="41"/>
        <v>0</v>
      </c>
      <c r="S132" s="9">
        <f t="shared" si="41"/>
        <v>0</v>
      </c>
    </row>
    <row r="133" spans="4:19">
      <c r="D133" s="38" t="s">
        <v>289</v>
      </c>
      <c r="E133" s="9">
        <f t="shared" si="39"/>
        <v>0</v>
      </c>
      <c r="F133" s="9">
        <f t="shared" si="29"/>
        <v>7129080.4399999995</v>
      </c>
      <c r="G133" s="9">
        <f t="shared" si="29"/>
        <v>7129080.4399999995</v>
      </c>
      <c r="H133" s="9">
        <f t="shared" ref="H133:S133" si="42">H52</f>
        <v>7485534.4619999994</v>
      </c>
      <c r="I133" s="9">
        <f t="shared" si="42"/>
        <v>7485534.4619999994</v>
      </c>
      <c r="J133" s="9">
        <f t="shared" si="42"/>
        <v>7485534.4619999994</v>
      </c>
      <c r="K133" s="9">
        <f t="shared" si="42"/>
        <v>7485534.4619999994</v>
      </c>
      <c r="L133" s="9">
        <f t="shared" si="42"/>
        <v>7485534.4619999994</v>
      </c>
      <c r="M133" s="9">
        <f t="shared" si="42"/>
        <v>7485534.4619999994</v>
      </c>
      <c r="N133" s="9">
        <f t="shared" si="42"/>
        <v>7485534.4619999994</v>
      </c>
      <c r="O133" s="9">
        <f t="shared" si="42"/>
        <v>7485534.4619999994</v>
      </c>
      <c r="P133" s="9">
        <f t="shared" si="42"/>
        <v>7485534.4619999994</v>
      </c>
      <c r="Q133" s="9">
        <f t="shared" si="42"/>
        <v>7485534.4619999994</v>
      </c>
      <c r="R133" s="9">
        <f t="shared" si="42"/>
        <v>7485534.4619999994</v>
      </c>
      <c r="S133" s="9">
        <f t="shared" si="42"/>
        <v>7485534.4619999994</v>
      </c>
    </row>
    <row r="134" spans="4:19">
      <c r="D134" s="38" t="s">
        <v>310</v>
      </c>
      <c r="E134" s="9">
        <f t="shared" si="39"/>
        <v>0</v>
      </c>
      <c r="F134" s="9">
        <f t="shared" si="29"/>
        <v>45594236.347601958</v>
      </c>
      <c r="G134" s="9">
        <f t="shared" si="29"/>
        <v>45594236.347601958</v>
      </c>
      <c r="H134" s="9">
        <f t="shared" ref="H134:S134" si="43">H53</f>
        <v>47873948.164982058</v>
      </c>
      <c r="I134" s="9">
        <f t="shared" si="43"/>
        <v>47873948.164982058</v>
      </c>
      <c r="J134" s="9">
        <f t="shared" si="43"/>
        <v>59248773.162139855</v>
      </c>
      <c r="K134" s="9">
        <f t="shared" si="43"/>
        <v>59248773.162139855</v>
      </c>
      <c r="L134" s="9">
        <f t="shared" si="43"/>
        <v>59248773.162139855</v>
      </c>
      <c r="M134" s="9">
        <f t="shared" si="43"/>
        <v>69783530.074179277</v>
      </c>
      <c r="N134" s="9">
        <f t="shared" si="43"/>
        <v>69783530.074179277</v>
      </c>
      <c r="O134" s="9">
        <f t="shared" si="43"/>
        <v>69783530.074179277</v>
      </c>
      <c r="P134" s="9">
        <f t="shared" si="43"/>
        <v>69783530.074179277</v>
      </c>
      <c r="Q134" s="9">
        <f t="shared" si="43"/>
        <v>69783530.074179277</v>
      </c>
      <c r="R134" s="9">
        <f t="shared" si="43"/>
        <v>69783530.074179277</v>
      </c>
      <c r="S134" s="9">
        <f t="shared" si="43"/>
        <v>69783530.074179277</v>
      </c>
    </row>
    <row r="135" spans="4:19">
      <c r="D135" s="38" t="s">
        <v>290</v>
      </c>
      <c r="E135" s="9">
        <f t="shared" si="39"/>
        <v>0</v>
      </c>
      <c r="F135" s="9">
        <f t="shared" si="29"/>
        <v>19000000</v>
      </c>
      <c r="G135" s="9">
        <f t="shared" si="29"/>
        <v>19000000</v>
      </c>
      <c r="H135" s="9">
        <f t="shared" ref="H135:S135" si="44">H54</f>
        <v>19950000</v>
      </c>
      <c r="I135" s="9">
        <f t="shared" si="44"/>
        <v>19950000</v>
      </c>
      <c r="J135" s="9">
        <f t="shared" si="44"/>
        <v>19950000</v>
      </c>
      <c r="K135" s="9">
        <f t="shared" si="44"/>
        <v>19950000</v>
      </c>
      <c r="L135" s="9">
        <f t="shared" si="44"/>
        <v>19950000</v>
      </c>
      <c r="M135" s="9">
        <f t="shared" si="44"/>
        <v>19950000</v>
      </c>
      <c r="N135" s="9">
        <f t="shared" si="44"/>
        <v>19950000</v>
      </c>
      <c r="O135" s="9">
        <f t="shared" si="44"/>
        <v>19950000</v>
      </c>
      <c r="P135" s="9">
        <f t="shared" si="44"/>
        <v>19950000</v>
      </c>
      <c r="Q135" s="9">
        <f t="shared" si="44"/>
        <v>19950000</v>
      </c>
      <c r="R135" s="9">
        <f t="shared" si="44"/>
        <v>19950000</v>
      </c>
      <c r="S135" s="9">
        <f t="shared" si="44"/>
        <v>19950000</v>
      </c>
    </row>
    <row r="136" spans="4:19">
      <c r="D136" s="38" t="s">
        <v>311</v>
      </c>
      <c r="E136" s="9">
        <f t="shared" si="39"/>
        <v>0</v>
      </c>
      <c r="F136" s="9">
        <f t="shared" si="29"/>
        <v>0</v>
      </c>
      <c r="G136" s="9">
        <f t="shared" si="29"/>
        <v>0</v>
      </c>
      <c r="H136" s="9">
        <f t="shared" ref="H136:S136" si="45">H55</f>
        <v>3307500</v>
      </c>
      <c r="I136" s="9">
        <f t="shared" si="45"/>
        <v>3307500</v>
      </c>
      <c r="J136" s="9">
        <f t="shared" si="45"/>
        <v>3307500</v>
      </c>
      <c r="K136" s="9">
        <f t="shared" si="45"/>
        <v>3307500</v>
      </c>
      <c r="L136" s="9">
        <f t="shared" si="45"/>
        <v>3307500</v>
      </c>
      <c r="M136" s="9">
        <f t="shared" si="45"/>
        <v>3307500</v>
      </c>
      <c r="N136" s="9">
        <f t="shared" si="45"/>
        <v>3307500</v>
      </c>
      <c r="O136" s="9">
        <f t="shared" si="45"/>
        <v>3307500</v>
      </c>
      <c r="P136" s="9">
        <f t="shared" si="45"/>
        <v>3307500</v>
      </c>
      <c r="Q136" s="9">
        <f t="shared" si="45"/>
        <v>3307500</v>
      </c>
      <c r="R136" s="9">
        <f t="shared" si="45"/>
        <v>3307500</v>
      </c>
      <c r="S136" s="9">
        <f t="shared" si="45"/>
        <v>3307500</v>
      </c>
    </row>
    <row r="137" spans="4:19">
      <c r="D137" s="38" t="s">
        <v>312</v>
      </c>
      <c r="E137" s="9">
        <f t="shared" si="39"/>
        <v>0</v>
      </c>
      <c r="F137" s="9">
        <f t="shared" si="29"/>
        <v>0</v>
      </c>
      <c r="G137" s="9">
        <f t="shared" si="29"/>
        <v>0</v>
      </c>
      <c r="H137" s="9">
        <f t="shared" ref="H137:S137" si="46">H56</f>
        <v>0</v>
      </c>
      <c r="I137" s="9">
        <f t="shared" si="46"/>
        <v>0</v>
      </c>
      <c r="J137" s="9">
        <f t="shared" si="46"/>
        <v>0</v>
      </c>
      <c r="K137" s="9">
        <f t="shared" si="46"/>
        <v>3307500</v>
      </c>
      <c r="L137" s="9">
        <f t="shared" si="46"/>
        <v>3307500</v>
      </c>
      <c r="M137" s="9">
        <f t="shared" si="46"/>
        <v>3307500</v>
      </c>
      <c r="N137" s="9">
        <f t="shared" si="46"/>
        <v>3307500</v>
      </c>
      <c r="O137" s="9">
        <f t="shared" si="46"/>
        <v>3307500</v>
      </c>
      <c r="P137" s="9">
        <f t="shared" si="46"/>
        <v>3307500</v>
      </c>
      <c r="Q137" s="9">
        <f t="shared" si="46"/>
        <v>3307500</v>
      </c>
      <c r="R137" s="9">
        <f t="shared" si="46"/>
        <v>3307500</v>
      </c>
      <c r="S137" s="9">
        <f t="shared" si="46"/>
        <v>3307500</v>
      </c>
    </row>
    <row r="138" spans="4:19">
      <c r="D138" s="38" t="s">
        <v>291</v>
      </c>
      <c r="E138" s="9">
        <f t="shared" si="39"/>
        <v>0</v>
      </c>
      <c r="F138" s="9">
        <f t="shared" si="29"/>
        <v>4500000</v>
      </c>
      <c r="G138" s="9">
        <f t="shared" si="29"/>
        <v>4500000</v>
      </c>
      <c r="H138" s="9">
        <f t="shared" ref="H138:S138" si="47">H57</f>
        <v>4725000</v>
      </c>
      <c r="I138" s="9">
        <f t="shared" si="47"/>
        <v>4725000</v>
      </c>
      <c r="J138" s="9">
        <f t="shared" si="47"/>
        <v>4725000</v>
      </c>
      <c r="K138" s="9">
        <f t="shared" si="47"/>
        <v>4725000</v>
      </c>
      <c r="L138" s="9">
        <f t="shared" si="47"/>
        <v>4725000</v>
      </c>
      <c r="M138" s="9">
        <f t="shared" si="47"/>
        <v>4725000</v>
      </c>
      <c r="N138" s="9">
        <f t="shared" si="47"/>
        <v>4725000</v>
      </c>
      <c r="O138" s="9">
        <f t="shared" si="47"/>
        <v>4725000</v>
      </c>
      <c r="P138" s="9">
        <f t="shared" si="47"/>
        <v>4725000</v>
      </c>
      <c r="Q138" s="9">
        <f t="shared" si="47"/>
        <v>4725000</v>
      </c>
      <c r="R138" s="9">
        <f t="shared" si="47"/>
        <v>4725000</v>
      </c>
      <c r="S138" s="9">
        <f t="shared" si="47"/>
        <v>4725000</v>
      </c>
    </row>
    <row r="139" spans="4:19">
      <c r="D139" s="38" t="s">
        <v>292</v>
      </c>
      <c r="E139" s="9">
        <f t="shared" si="39"/>
        <v>0</v>
      </c>
      <c r="F139" s="9">
        <f t="shared" si="29"/>
        <v>0</v>
      </c>
      <c r="G139" s="9">
        <f t="shared" si="29"/>
        <v>0</v>
      </c>
      <c r="H139" s="9">
        <f t="shared" ref="H139:S139" si="48">H58</f>
        <v>0</v>
      </c>
      <c r="I139" s="9">
        <f t="shared" si="48"/>
        <v>0</v>
      </c>
      <c r="J139" s="9">
        <f t="shared" si="48"/>
        <v>0</v>
      </c>
      <c r="K139" s="9">
        <f t="shared" si="48"/>
        <v>0</v>
      </c>
      <c r="L139" s="9">
        <f t="shared" si="48"/>
        <v>0</v>
      </c>
      <c r="M139" s="9">
        <f t="shared" si="48"/>
        <v>0</v>
      </c>
      <c r="N139" s="9">
        <f t="shared" si="48"/>
        <v>0</v>
      </c>
      <c r="O139" s="9">
        <f t="shared" si="48"/>
        <v>0</v>
      </c>
      <c r="P139" s="9">
        <f t="shared" si="48"/>
        <v>0</v>
      </c>
      <c r="Q139" s="9">
        <f t="shared" si="48"/>
        <v>0</v>
      </c>
      <c r="R139" s="9">
        <f t="shared" si="48"/>
        <v>0</v>
      </c>
      <c r="S139" s="9">
        <f t="shared" si="48"/>
        <v>0</v>
      </c>
    </row>
    <row r="140" spans="4:19">
      <c r="D140" s="38" t="s">
        <v>293</v>
      </c>
      <c r="E140" s="9">
        <f t="shared" si="39"/>
        <v>0</v>
      </c>
      <c r="F140" s="9">
        <f t="shared" si="29"/>
        <v>0</v>
      </c>
      <c r="G140" s="9">
        <f t="shared" si="29"/>
        <v>0</v>
      </c>
      <c r="H140" s="9">
        <f t="shared" ref="H140:S140" si="49">H59</f>
        <v>0</v>
      </c>
      <c r="I140" s="9">
        <f t="shared" si="49"/>
        <v>0</v>
      </c>
      <c r="J140" s="9">
        <f t="shared" si="49"/>
        <v>48981360</v>
      </c>
      <c r="K140" s="9">
        <f t="shared" si="49"/>
        <v>0</v>
      </c>
      <c r="L140" s="9">
        <f t="shared" si="49"/>
        <v>155107643</v>
      </c>
      <c r="M140" s="9">
        <f t="shared" si="49"/>
        <v>0</v>
      </c>
      <c r="N140" s="9">
        <f t="shared" si="49"/>
        <v>0</v>
      </c>
      <c r="O140" s="9">
        <f t="shared" si="49"/>
        <v>0</v>
      </c>
      <c r="P140" s="9">
        <f t="shared" si="49"/>
        <v>0</v>
      </c>
      <c r="Q140" s="9">
        <f t="shared" si="49"/>
        <v>0</v>
      </c>
      <c r="R140" s="9">
        <f t="shared" si="49"/>
        <v>0</v>
      </c>
      <c r="S140" s="9">
        <f t="shared" si="49"/>
        <v>0</v>
      </c>
    </row>
    <row r="141" spans="4:19">
      <c r="D141" s="38" t="s">
        <v>295</v>
      </c>
      <c r="E141" s="9">
        <f t="shared" si="39"/>
        <v>0</v>
      </c>
      <c r="F141" s="9">
        <f t="shared" si="29"/>
        <v>0</v>
      </c>
      <c r="G141" s="9">
        <f t="shared" si="29"/>
        <v>0</v>
      </c>
      <c r="H141" s="9">
        <f t="shared" ref="H141:S141" si="50">H60</f>
        <v>0</v>
      </c>
      <c r="I141" s="9">
        <f t="shared" si="50"/>
        <v>0</v>
      </c>
      <c r="J141" s="9">
        <f t="shared" si="50"/>
        <v>0</v>
      </c>
      <c r="K141" s="9">
        <f t="shared" si="50"/>
        <v>0</v>
      </c>
      <c r="L141" s="9">
        <f t="shared" si="50"/>
        <v>0</v>
      </c>
      <c r="M141" s="9">
        <f t="shared" si="50"/>
        <v>0</v>
      </c>
      <c r="N141" s="9">
        <f t="shared" si="50"/>
        <v>0</v>
      </c>
      <c r="O141" s="9">
        <f t="shared" si="50"/>
        <v>0</v>
      </c>
      <c r="P141" s="9">
        <f t="shared" si="50"/>
        <v>0</v>
      </c>
      <c r="Q141" s="9">
        <f t="shared" si="50"/>
        <v>0</v>
      </c>
      <c r="R141" s="9">
        <f t="shared" si="50"/>
        <v>0</v>
      </c>
      <c r="S141" s="9">
        <f t="shared" si="50"/>
        <v>0</v>
      </c>
    </row>
    <row r="142" spans="4:19">
      <c r="D142" s="38" t="s">
        <v>313</v>
      </c>
      <c r="E142" s="9">
        <f t="shared" si="39"/>
        <v>0</v>
      </c>
      <c r="F142" s="9">
        <f t="shared" ref="F142:G156" si="51">F61</f>
        <v>0</v>
      </c>
      <c r="G142" s="9">
        <f t="shared" si="51"/>
        <v>0</v>
      </c>
      <c r="H142" s="9">
        <f t="shared" ref="H142:S142" si="52">H61</f>
        <v>0</v>
      </c>
      <c r="I142" s="9">
        <f t="shared" si="52"/>
        <v>0</v>
      </c>
      <c r="J142" s="9">
        <f t="shared" si="52"/>
        <v>0</v>
      </c>
      <c r="K142" s="9">
        <f t="shared" si="52"/>
        <v>0</v>
      </c>
      <c r="L142" s="9">
        <f t="shared" si="52"/>
        <v>0</v>
      </c>
      <c r="M142" s="9">
        <f t="shared" si="52"/>
        <v>0</v>
      </c>
      <c r="N142" s="9">
        <f t="shared" si="52"/>
        <v>0</v>
      </c>
      <c r="O142" s="9">
        <f t="shared" si="52"/>
        <v>0</v>
      </c>
      <c r="P142" s="9">
        <f t="shared" si="52"/>
        <v>0</v>
      </c>
      <c r="Q142" s="9">
        <f t="shared" si="52"/>
        <v>0</v>
      </c>
      <c r="R142" s="9">
        <f t="shared" si="52"/>
        <v>0</v>
      </c>
      <c r="S142" s="9">
        <f t="shared" si="52"/>
        <v>0</v>
      </c>
    </row>
    <row r="143" spans="4:19">
      <c r="D143" s="38" t="s">
        <v>314</v>
      </c>
      <c r="E143" s="9">
        <f t="shared" si="39"/>
        <v>0</v>
      </c>
      <c r="F143" s="9">
        <f t="shared" si="51"/>
        <v>8004143.8399999999</v>
      </c>
      <c r="G143" s="9">
        <f t="shared" si="51"/>
        <v>8004143.8399999999</v>
      </c>
      <c r="H143" s="9">
        <f t="shared" ref="H143:S143" si="53">H62</f>
        <v>8404351.0319999997</v>
      </c>
      <c r="I143" s="9">
        <f t="shared" si="53"/>
        <v>8404351.0319999997</v>
      </c>
      <c r="J143" s="9">
        <f t="shared" si="53"/>
        <v>8404351.0319999997</v>
      </c>
      <c r="K143" s="9">
        <f t="shared" si="53"/>
        <v>8404351.0319999997</v>
      </c>
      <c r="L143" s="9">
        <f t="shared" si="53"/>
        <v>8404351.0319999997</v>
      </c>
      <c r="M143" s="9">
        <f t="shared" si="53"/>
        <v>8404351.0319999997</v>
      </c>
      <c r="N143" s="9">
        <f t="shared" si="53"/>
        <v>8404351.0319999997</v>
      </c>
      <c r="O143" s="9">
        <f t="shared" si="53"/>
        <v>8404351.0319999997</v>
      </c>
      <c r="P143" s="9">
        <f t="shared" si="53"/>
        <v>8404351.0319999997</v>
      </c>
      <c r="Q143" s="9">
        <f t="shared" si="53"/>
        <v>8404351.0319999997</v>
      </c>
      <c r="R143" s="9">
        <f t="shared" si="53"/>
        <v>8404351.0319999997</v>
      </c>
      <c r="S143" s="9">
        <f t="shared" si="53"/>
        <v>8404351.0319999997</v>
      </c>
    </row>
    <row r="144" spans="4:19">
      <c r="D144" s="38" t="s">
        <v>315</v>
      </c>
      <c r="E144" s="9">
        <f t="shared" si="39"/>
        <v>200000</v>
      </c>
      <c r="F144" s="9">
        <f t="shared" si="51"/>
        <v>500000</v>
      </c>
      <c r="G144" s="9">
        <f t="shared" si="51"/>
        <v>0</v>
      </c>
      <c r="H144" s="9">
        <f t="shared" ref="H144:S144" si="54">H63</f>
        <v>0</v>
      </c>
      <c r="I144" s="9">
        <f t="shared" si="54"/>
        <v>0</v>
      </c>
      <c r="J144" s="9">
        <f t="shared" si="54"/>
        <v>0</v>
      </c>
      <c r="K144" s="9">
        <f t="shared" si="54"/>
        <v>0</v>
      </c>
      <c r="L144" s="9">
        <f t="shared" si="54"/>
        <v>0</v>
      </c>
      <c r="M144" s="9">
        <f t="shared" si="54"/>
        <v>0</v>
      </c>
      <c r="N144" s="9">
        <f t="shared" si="54"/>
        <v>0</v>
      </c>
      <c r="O144" s="9">
        <f t="shared" si="54"/>
        <v>0</v>
      </c>
      <c r="P144" s="9">
        <f t="shared" si="54"/>
        <v>0</v>
      </c>
      <c r="Q144" s="9">
        <f t="shared" si="54"/>
        <v>0</v>
      </c>
      <c r="R144" s="9">
        <f t="shared" si="54"/>
        <v>525000</v>
      </c>
      <c r="S144" s="9">
        <f t="shared" si="54"/>
        <v>0</v>
      </c>
    </row>
    <row r="145" spans="4:19">
      <c r="D145" s="38" t="s">
        <v>316</v>
      </c>
      <c r="E145" s="9">
        <f t="shared" si="39"/>
        <v>0</v>
      </c>
      <c r="F145" s="9">
        <f t="shared" si="51"/>
        <v>0</v>
      </c>
      <c r="G145" s="9">
        <f t="shared" si="51"/>
        <v>0</v>
      </c>
      <c r="H145" s="9">
        <f t="shared" ref="H145:S145" si="55">H64</f>
        <v>52500000</v>
      </c>
      <c r="I145" s="9">
        <f t="shared" si="55"/>
        <v>52500000</v>
      </c>
      <c r="J145" s="9">
        <f t="shared" si="55"/>
        <v>52500000</v>
      </c>
      <c r="K145" s="9">
        <f t="shared" si="55"/>
        <v>52500000</v>
      </c>
      <c r="L145" s="9">
        <f t="shared" si="55"/>
        <v>52500000</v>
      </c>
      <c r="M145" s="9">
        <f t="shared" si="55"/>
        <v>52500000</v>
      </c>
      <c r="N145" s="9">
        <f t="shared" si="55"/>
        <v>52500000</v>
      </c>
      <c r="O145" s="9">
        <f t="shared" si="55"/>
        <v>52500000</v>
      </c>
      <c r="P145" s="9">
        <f t="shared" si="55"/>
        <v>52500000</v>
      </c>
      <c r="Q145" s="9">
        <f t="shared" si="55"/>
        <v>52500000</v>
      </c>
      <c r="R145" s="9">
        <f t="shared" si="55"/>
        <v>52500000</v>
      </c>
      <c r="S145" s="9">
        <f t="shared" si="55"/>
        <v>52500000</v>
      </c>
    </row>
    <row r="146" spans="4:19">
      <c r="D146" s="38" t="s">
        <v>317</v>
      </c>
      <c r="E146" s="9">
        <f t="shared" si="39"/>
        <v>0</v>
      </c>
      <c r="F146" s="9">
        <f t="shared" si="51"/>
        <v>200000</v>
      </c>
      <c r="G146" s="9">
        <f t="shared" si="51"/>
        <v>200000</v>
      </c>
      <c r="H146" s="9">
        <f t="shared" ref="H146:S146" si="56">H65</f>
        <v>210000</v>
      </c>
      <c r="I146" s="9">
        <f t="shared" si="56"/>
        <v>210000</v>
      </c>
      <c r="J146" s="9">
        <f t="shared" si="56"/>
        <v>210000</v>
      </c>
      <c r="K146" s="9">
        <f t="shared" si="56"/>
        <v>210000</v>
      </c>
      <c r="L146" s="9">
        <f t="shared" si="56"/>
        <v>210000</v>
      </c>
      <c r="M146" s="9">
        <f t="shared" si="56"/>
        <v>210000</v>
      </c>
      <c r="N146" s="9">
        <f t="shared" si="56"/>
        <v>210000</v>
      </c>
      <c r="O146" s="9">
        <f t="shared" si="56"/>
        <v>210000</v>
      </c>
      <c r="P146" s="9">
        <f t="shared" si="56"/>
        <v>210000</v>
      </c>
      <c r="Q146" s="9">
        <f t="shared" si="56"/>
        <v>210000</v>
      </c>
      <c r="R146" s="9">
        <f t="shared" si="56"/>
        <v>210000</v>
      </c>
      <c r="S146" s="9">
        <f t="shared" si="56"/>
        <v>210000</v>
      </c>
    </row>
    <row r="147" spans="4:19">
      <c r="D147" s="38" t="s">
        <v>318</v>
      </c>
      <c r="E147" s="9">
        <f t="shared" si="39"/>
        <v>0</v>
      </c>
      <c r="F147" s="9">
        <f t="shared" si="51"/>
        <v>2000000</v>
      </c>
      <c r="G147" s="9">
        <f t="shared" si="51"/>
        <v>2000000</v>
      </c>
      <c r="H147" s="9">
        <f t="shared" ref="H147:S147" si="57">H66</f>
        <v>2100000</v>
      </c>
      <c r="I147" s="9">
        <f t="shared" si="57"/>
        <v>2100000</v>
      </c>
      <c r="J147" s="9">
        <f t="shared" si="57"/>
        <v>2100000</v>
      </c>
      <c r="K147" s="9">
        <f t="shared" si="57"/>
        <v>2100000</v>
      </c>
      <c r="L147" s="9">
        <f t="shared" si="57"/>
        <v>2100000</v>
      </c>
      <c r="M147" s="9">
        <f t="shared" si="57"/>
        <v>2100000</v>
      </c>
      <c r="N147" s="9">
        <f t="shared" si="57"/>
        <v>2100000</v>
      </c>
      <c r="O147" s="9">
        <f t="shared" si="57"/>
        <v>2100000</v>
      </c>
      <c r="P147" s="9">
        <f t="shared" si="57"/>
        <v>2100000</v>
      </c>
      <c r="Q147" s="9">
        <f t="shared" si="57"/>
        <v>2100000</v>
      </c>
      <c r="R147" s="9">
        <f t="shared" si="57"/>
        <v>2100000</v>
      </c>
      <c r="S147" s="9">
        <f t="shared" si="57"/>
        <v>2100000</v>
      </c>
    </row>
    <row r="148" spans="4:19">
      <c r="D148" s="38" t="s">
        <v>319</v>
      </c>
      <c r="E148" s="9">
        <f t="shared" si="39"/>
        <v>0</v>
      </c>
      <c r="F148" s="9">
        <f t="shared" si="51"/>
        <v>30000000</v>
      </c>
      <c r="G148" s="9">
        <f t="shared" si="51"/>
        <v>30000000</v>
      </c>
      <c r="H148" s="9">
        <f t="shared" ref="H148:S148" si="58">H67</f>
        <v>31500000</v>
      </c>
      <c r="I148" s="9">
        <f t="shared" si="58"/>
        <v>31500000</v>
      </c>
      <c r="J148" s="9">
        <f t="shared" si="58"/>
        <v>31500000</v>
      </c>
      <c r="K148" s="9">
        <f t="shared" si="58"/>
        <v>31500000</v>
      </c>
      <c r="L148" s="9">
        <f t="shared" si="58"/>
        <v>31500000</v>
      </c>
      <c r="M148" s="9">
        <f t="shared" si="58"/>
        <v>31500000</v>
      </c>
      <c r="N148" s="9">
        <f t="shared" si="58"/>
        <v>31500000</v>
      </c>
      <c r="O148" s="9">
        <f t="shared" si="58"/>
        <v>31500000</v>
      </c>
      <c r="P148" s="9">
        <f t="shared" si="58"/>
        <v>31500000</v>
      </c>
      <c r="Q148" s="9">
        <f t="shared" si="58"/>
        <v>31500000</v>
      </c>
      <c r="R148" s="9">
        <f t="shared" si="58"/>
        <v>31500000</v>
      </c>
      <c r="S148" s="9">
        <f t="shared" si="58"/>
        <v>31500000</v>
      </c>
    </row>
    <row r="149" spans="4:19">
      <c r="D149" s="38" t="s">
        <v>294</v>
      </c>
      <c r="E149" s="9">
        <f t="shared" si="39"/>
        <v>0</v>
      </c>
      <c r="F149" s="9">
        <f t="shared" si="51"/>
        <v>0</v>
      </c>
      <c r="G149" s="9">
        <f t="shared" si="51"/>
        <v>0</v>
      </c>
      <c r="H149" s="9">
        <f t="shared" ref="H149:S149" si="59">H68</f>
        <v>0</v>
      </c>
      <c r="I149" s="9">
        <f t="shared" si="59"/>
        <v>0</v>
      </c>
      <c r="J149" s="9">
        <f t="shared" si="59"/>
        <v>0</v>
      </c>
      <c r="K149" s="9">
        <f t="shared" si="59"/>
        <v>0</v>
      </c>
      <c r="L149" s="9">
        <f t="shared" si="59"/>
        <v>0</v>
      </c>
      <c r="M149" s="9">
        <f t="shared" si="59"/>
        <v>0</v>
      </c>
      <c r="N149" s="9">
        <f t="shared" si="59"/>
        <v>0</v>
      </c>
      <c r="O149" s="9">
        <f t="shared" si="59"/>
        <v>0</v>
      </c>
      <c r="P149" s="9">
        <f t="shared" si="59"/>
        <v>0</v>
      </c>
      <c r="Q149" s="9">
        <f t="shared" si="59"/>
        <v>0</v>
      </c>
      <c r="R149" s="9">
        <f t="shared" si="59"/>
        <v>0</v>
      </c>
      <c r="S149" s="9">
        <f t="shared" si="59"/>
        <v>0</v>
      </c>
    </row>
    <row r="150" spans="4:19">
      <c r="D150" s="38" t="s">
        <v>320</v>
      </c>
      <c r="E150" s="9">
        <f t="shared" si="39"/>
        <v>0</v>
      </c>
      <c r="F150" s="9">
        <f t="shared" si="51"/>
        <v>0</v>
      </c>
      <c r="G150" s="9">
        <f t="shared" si="51"/>
        <v>0</v>
      </c>
      <c r="H150" s="9">
        <f t="shared" ref="H150:S150" si="60">H69</f>
        <v>0</v>
      </c>
      <c r="I150" s="9">
        <f t="shared" si="60"/>
        <v>0</v>
      </c>
      <c r="J150" s="9">
        <f t="shared" si="60"/>
        <v>0</v>
      </c>
      <c r="K150" s="9">
        <f t="shared" si="60"/>
        <v>0</v>
      </c>
      <c r="L150" s="9">
        <f t="shared" si="60"/>
        <v>0</v>
      </c>
      <c r="M150" s="9">
        <f t="shared" si="60"/>
        <v>0</v>
      </c>
      <c r="N150" s="9">
        <f t="shared" si="60"/>
        <v>0</v>
      </c>
      <c r="O150" s="9">
        <f t="shared" si="60"/>
        <v>0</v>
      </c>
      <c r="P150" s="9">
        <f t="shared" si="60"/>
        <v>0</v>
      </c>
      <c r="Q150" s="9">
        <f t="shared" si="60"/>
        <v>0</v>
      </c>
      <c r="R150" s="9">
        <f t="shared" si="60"/>
        <v>0</v>
      </c>
      <c r="S150" s="9">
        <f t="shared" si="60"/>
        <v>0</v>
      </c>
    </row>
    <row r="151" spans="4:19">
      <c r="D151" s="38" t="s">
        <v>296</v>
      </c>
      <c r="E151" s="9">
        <f t="shared" si="39"/>
        <v>0</v>
      </c>
      <c r="F151" s="9">
        <f t="shared" si="51"/>
        <v>9280000</v>
      </c>
      <c r="G151" s="9">
        <f t="shared" si="51"/>
        <v>9280000</v>
      </c>
      <c r="H151" s="9">
        <f t="shared" ref="H151:S151" si="61">H70</f>
        <v>9744000</v>
      </c>
      <c r="I151" s="9">
        <f t="shared" si="61"/>
        <v>9744000</v>
      </c>
      <c r="J151" s="9">
        <f t="shared" si="61"/>
        <v>9744000</v>
      </c>
      <c r="K151" s="9">
        <f t="shared" si="61"/>
        <v>9744000</v>
      </c>
      <c r="L151" s="9">
        <f t="shared" si="61"/>
        <v>9744000</v>
      </c>
      <c r="M151" s="9">
        <f t="shared" si="61"/>
        <v>9744000</v>
      </c>
      <c r="N151" s="9">
        <f t="shared" si="61"/>
        <v>9744000</v>
      </c>
      <c r="O151" s="9">
        <f t="shared" si="61"/>
        <v>9744000</v>
      </c>
      <c r="P151" s="9">
        <f t="shared" si="61"/>
        <v>9744000</v>
      </c>
      <c r="Q151" s="9">
        <f t="shared" si="61"/>
        <v>9744000</v>
      </c>
      <c r="R151" s="9">
        <f t="shared" si="61"/>
        <v>9744000</v>
      </c>
      <c r="S151" s="9">
        <f t="shared" si="61"/>
        <v>9744000</v>
      </c>
    </row>
    <row r="152" spans="4:19">
      <c r="D152" s="38" t="s">
        <v>321</v>
      </c>
      <c r="E152" s="9">
        <f t="shared" si="39"/>
        <v>0</v>
      </c>
      <c r="F152" s="9">
        <f t="shared" si="51"/>
        <v>11000000</v>
      </c>
      <c r="G152" s="9">
        <f t="shared" si="51"/>
        <v>5000000</v>
      </c>
      <c r="H152" s="9">
        <f t="shared" ref="H152:S152" si="62">H71</f>
        <v>5250000</v>
      </c>
      <c r="I152" s="9">
        <f t="shared" si="62"/>
        <v>7350000</v>
      </c>
      <c r="J152" s="9">
        <f t="shared" si="62"/>
        <v>7350000</v>
      </c>
      <c r="K152" s="9">
        <f t="shared" si="62"/>
        <v>7350000</v>
      </c>
      <c r="L152" s="9">
        <f t="shared" si="62"/>
        <v>7350000</v>
      </c>
      <c r="M152" s="9">
        <f t="shared" si="62"/>
        <v>8400000</v>
      </c>
      <c r="N152" s="9">
        <f t="shared" si="62"/>
        <v>8400000</v>
      </c>
      <c r="O152" s="9">
        <f t="shared" si="62"/>
        <v>8400000</v>
      </c>
      <c r="P152" s="9">
        <f t="shared" si="62"/>
        <v>8400000</v>
      </c>
      <c r="Q152" s="9">
        <f t="shared" si="62"/>
        <v>8400000</v>
      </c>
      <c r="R152" s="9">
        <f t="shared" si="62"/>
        <v>8400000</v>
      </c>
      <c r="S152" s="9">
        <f t="shared" si="62"/>
        <v>8400000</v>
      </c>
    </row>
    <row r="153" spans="4:19">
      <c r="D153" s="38" t="s">
        <v>44</v>
      </c>
      <c r="E153" s="9">
        <f t="shared" si="39"/>
        <v>4000000</v>
      </c>
      <c r="F153" s="9">
        <f t="shared" si="51"/>
        <v>4000000</v>
      </c>
      <c r="G153" s="9">
        <f t="shared" si="51"/>
        <v>4000000</v>
      </c>
      <c r="H153" s="9">
        <f t="shared" ref="H153:S153" si="63">H72</f>
        <v>4000000</v>
      </c>
      <c r="I153" s="9">
        <f t="shared" si="63"/>
        <v>4000000</v>
      </c>
      <c r="J153" s="9">
        <f t="shared" si="63"/>
        <v>4000000</v>
      </c>
      <c r="K153" s="9">
        <f t="shared" si="63"/>
        <v>4000000</v>
      </c>
      <c r="L153" s="9">
        <f t="shared" si="63"/>
        <v>4000000</v>
      </c>
      <c r="M153" s="9">
        <f t="shared" si="63"/>
        <v>4000000</v>
      </c>
      <c r="N153" s="9">
        <f t="shared" si="63"/>
        <v>4000000</v>
      </c>
      <c r="O153" s="9">
        <f t="shared" si="63"/>
        <v>4000000</v>
      </c>
      <c r="P153" s="9">
        <f t="shared" si="63"/>
        <v>4000000</v>
      </c>
      <c r="Q153" s="9">
        <f t="shared" si="63"/>
        <v>4000000</v>
      </c>
      <c r="R153" s="9">
        <f t="shared" si="63"/>
        <v>4000000</v>
      </c>
      <c r="S153" s="9">
        <f t="shared" si="63"/>
        <v>4000000</v>
      </c>
    </row>
    <row r="154" spans="4:19">
      <c r="D154" s="38" t="s">
        <v>110</v>
      </c>
      <c r="E154" s="9">
        <f t="shared" si="39"/>
        <v>1500000</v>
      </c>
      <c r="F154" s="9">
        <f t="shared" si="51"/>
        <v>0</v>
      </c>
      <c r="G154" s="9">
        <f t="shared" si="51"/>
        <v>0</v>
      </c>
      <c r="H154" s="9">
        <f t="shared" ref="H154:S154" si="64">H73</f>
        <v>0</v>
      </c>
      <c r="I154" s="9">
        <f t="shared" si="64"/>
        <v>0</v>
      </c>
      <c r="J154" s="9">
        <f t="shared" si="64"/>
        <v>0</v>
      </c>
      <c r="K154" s="9">
        <f t="shared" si="64"/>
        <v>1500000</v>
      </c>
      <c r="L154" s="9">
        <f t="shared" si="64"/>
        <v>0</v>
      </c>
      <c r="M154" s="9">
        <f t="shared" si="64"/>
        <v>0</v>
      </c>
      <c r="N154" s="9">
        <f t="shared" si="64"/>
        <v>0</v>
      </c>
      <c r="O154" s="9">
        <f t="shared" si="64"/>
        <v>0</v>
      </c>
      <c r="P154" s="9">
        <f t="shared" si="64"/>
        <v>0</v>
      </c>
      <c r="Q154" s="9">
        <f t="shared" si="64"/>
        <v>1500000</v>
      </c>
      <c r="R154" s="9">
        <f t="shared" si="64"/>
        <v>0</v>
      </c>
      <c r="S154" s="9">
        <f t="shared" si="64"/>
        <v>0</v>
      </c>
    </row>
    <row r="155" spans="4:19" ht="17.25" customHeight="1">
      <c r="D155" s="38" t="s">
        <v>111</v>
      </c>
      <c r="E155" s="9">
        <f t="shared" si="39"/>
        <v>0</v>
      </c>
      <c r="F155" s="9">
        <f t="shared" si="51"/>
        <v>0</v>
      </c>
      <c r="G155" s="9">
        <f t="shared" si="51"/>
        <v>0</v>
      </c>
      <c r="H155" s="9">
        <f t="shared" ref="H155:S155" si="65">H74</f>
        <v>12717417.714026429</v>
      </c>
      <c r="I155" s="9">
        <f t="shared" si="65"/>
        <v>13252103.990534399</v>
      </c>
      <c r="J155" s="9">
        <f t="shared" si="65"/>
        <v>27615900.991382521</v>
      </c>
      <c r="K155" s="9">
        <f t="shared" si="65"/>
        <v>46026501.652304232</v>
      </c>
      <c r="L155" s="9">
        <f t="shared" si="65"/>
        <v>46026501.652304232</v>
      </c>
      <c r="M155" s="9">
        <f t="shared" si="65"/>
        <v>46026501.652304232</v>
      </c>
      <c r="N155" s="9">
        <f t="shared" si="65"/>
        <v>46026501.652304232</v>
      </c>
      <c r="O155" s="9">
        <f t="shared" si="65"/>
        <v>46026501.652304232</v>
      </c>
      <c r="P155" s="9">
        <f t="shared" si="65"/>
        <v>46026501.652304232</v>
      </c>
      <c r="Q155" s="9">
        <f t="shared" si="65"/>
        <v>46026501.652304232</v>
      </c>
      <c r="R155" s="9">
        <f t="shared" si="65"/>
        <v>46026501.652304232</v>
      </c>
      <c r="S155" s="9">
        <f t="shared" si="65"/>
        <v>46026501.652304232</v>
      </c>
    </row>
    <row r="156" spans="4:19" ht="17.25" customHeight="1">
      <c r="D156" s="38" t="s">
        <v>234</v>
      </c>
      <c r="E156" s="9">
        <f t="shared" si="39"/>
        <v>0</v>
      </c>
      <c r="F156" s="9">
        <f t="shared" si="51"/>
        <v>0</v>
      </c>
      <c r="G156" s="9">
        <f t="shared" si="51"/>
        <v>12185425</v>
      </c>
      <c r="H156" s="9">
        <f t="shared" ref="H156:S156" si="66">H75</f>
        <v>1000000</v>
      </c>
      <c r="I156" s="9">
        <f t="shared" si="66"/>
        <v>1000000</v>
      </c>
      <c r="J156" s="9">
        <f t="shared" si="66"/>
        <v>1000000</v>
      </c>
      <c r="K156" s="9">
        <f t="shared" si="66"/>
        <v>0</v>
      </c>
      <c r="L156" s="9">
        <f t="shared" si="66"/>
        <v>0</v>
      </c>
      <c r="M156" s="9">
        <f t="shared" si="66"/>
        <v>0</v>
      </c>
      <c r="N156" s="9">
        <f t="shared" si="66"/>
        <v>0</v>
      </c>
      <c r="O156" s="9">
        <f t="shared" si="66"/>
        <v>0</v>
      </c>
      <c r="P156" s="9">
        <f t="shared" si="66"/>
        <v>0</v>
      </c>
      <c r="Q156" s="9">
        <f t="shared" si="66"/>
        <v>0</v>
      </c>
      <c r="R156" s="9">
        <f t="shared" si="66"/>
        <v>0</v>
      </c>
      <c r="S156" s="9">
        <f t="shared" si="66"/>
        <v>0</v>
      </c>
    </row>
    <row r="157" spans="4:19">
      <c r="D157" s="3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4:19">
      <c r="D158" s="38"/>
    </row>
    <row r="159" spans="4:19">
      <c r="D159" s="37" t="s">
        <v>240</v>
      </c>
      <c r="E159" s="39">
        <f t="shared" ref="E159:S159" si="67">SUM(E96:E156)</f>
        <v>49865291</v>
      </c>
      <c r="F159" s="39">
        <f t="shared" si="67"/>
        <v>195342416.70760196</v>
      </c>
      <c r="G159" s="39">
        <f t="shared" si="67"/>
        <v>201027841.70760196</v>
      </c>
      <c r="H159" s="39">
        <f t="shared" si="67"/>
        <v>297438922.67975855</v>
      </c>
      <c r="I159" s="39">
        <f t="shared" si="67"/>
        <v>300294593.64893317</v>
      </c>
      <c r="J159" s="39">
        <f>SUM(J96:J156)</f>
        <v>440751872.84318912</v>
      </c>
      <c r="K159" s="39">
        <f t="shared" si="67"/>
        <v>647610516.06473565</v>
      </c>
      <c r="L159" s="39">
        <f t="shared" si="67"/>
        <v>814913459.06473565</v>
      </c>
      <c r="M159" s="39">
        <f t="shared" si="67"/>
        <v>817634573.97677517</v>
      </c>
      <c r="N159" s="39">
        <f t="shared" si="67"/>
        <v>839638252.12677526</v>
      </c>
      <c r="O159" s="39">
        <f t="shared" si="67"/>
        <v>848588753.12677526</v>
      </c>
      <c r="P159" s="39">
        <f t="shared" si="67"/>
        <v>848588754.12677526</v>
      </c>
      <c r="Q159" s="39">
        <f t="shared" si="67"/>
        <v>853007083.12677526</v>
      </c>
      <c r="R159" s="39">
        <f t="shared" si="67"/>
        <v>852032084.12677526</v>
      </c>
      <c r="S159" s="39">
        <f t="shared" si="67"/>
        <v>908158153.02677512</v>
      </c>
    </row>
    <row r="160" spans="4:19">
      <c r="D160" s="22"/>
      <c r="E160" s="22"/>
      <c r="F160" s="22"/>
      <c r="G160" s="22"/>
      <c r="H160" s="22"/>
      <c r="I160" s="22"/>
      <c r="J160" s="22"/>
    </row>
    <row r="161" spans="1:127" s="10" customFormat="1" ht="16.5" customHeight="1">
      <c r="A161" s="5"/>
      <c r="B161" s="5"/>
      <c r="C161" s="149"/>
      <c r="D161" s="98"/>
      <c r="E161" s="149"/>
      <c r="F161" s="149"/>
      <c r="G161" s="149"/>
      <c r="H161" s="149"/>
      <c r="I161" s="149"/>
      <c r="J161" s="149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</row>
    <row r="162" spans="1:127" s="10" customFormat="1" ht="16.5" customHeight="1">
      <c r="A162" s="5"/>
      <c r="B162" s="5"/>
      <c r="C162" s="149"/>
      <c r="D162" s="21" t="s">
        <v>245</v>
      </c>
      <c r="E162" s="149"/>
      <c r="F162" s="149"/>
      <c r="G162" s="149"/>
      <c r="H162" s="149"/>
      <c r="I162" s="149"/>
      <c r="J162" s="149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</row>
    <row r="163" spans="1:127" s="10" customFormat="1" ht="17.25">
      <c r="A163" s="5"/>
      <c r="B163" s="5"/>
      <c r="C163" s="99"/>
      <c r="D163" s="99"/>
      <c r="E163" s="99"/>
      <c r="F163" s="99"/>
      <c r="G163" s="99"/>
      <c r="H163" s="99"/>
      <c r="I163" s="99"/>
      <c r="J163" s="99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</row>
    <row r="164" spans="1:127">
      <c r="E164" s="28"/>
      <c r="F164" s="22"/>
      <c r="H164" s="28"/>
    </row>
    <row r="165" spans="1:127">
      <c r="D165" s="25" t="s">
        <v>45</v>
      </c>
      <c r="E165" s="14">
        <v>42278</v>
      </c>
      <c r="F165" s="14">
        <v>42309</v>
      </c>
      <c r="G165" s="14">
        <v>42339</v>
      </c>
      <c r="H165" s="14">
        <v>42370</v>
      </c>
      <c r="I165" s="14">
        <v>42401</v>
      </c>
      <c r="J165" s="14">
        <v>42430</v>
      </c>
      <c r="K165" s="14">
        <v>42461</v>
      </c>
      <c r="L165" s="14">
        <v>42491</v>
      </c>
      <c r="M165" s="14">
        <v>42522</v>
      </c>
      <c r="N165" s="14">
        <v>42552</v>
      </c>
      <c r="O165" s="14">
        <v>42583</v>
      </c>
      <c r="P165" s="14">
        <v>42614</v>
      </c>
      <c r="Q165" s="14">
        <v>42644</v>
      </c>
      <c r="R165" s="14">
        <v>42675</v>
      </c>
      <c r="S165" s="14">
        <v>42705</v>
      </c>
    </row>
    <row r="166" spans="1:127">
      <c r="D166" s="31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27">
      <c r="D167" s="2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27">
      <c r="D168" s="27" t="s">
        <v>211</v>
      </c>
      <c r="E168" s="89">
        <v>0</v>
      </c>
      <c r="F168" s="89">
        <v>0</v>
      </c>
      <c r="G168" s="89">
        <v>430000000</v>
      </c>
      <c r="H168" s="89">
        <v>430000000</v>
      </c>
      <c r="I168" s="89">
        <v>860000000</v>
      </c>
      <c r="J168" s="89">
        <v>430000000</v>
      </c>
      <c r="K168" s="89">
        <v>430000000</v>
      </c>
      <c r="L168" s="89">
        <v>430000000</v>
      </c>
      <c r="M168" s="89">
        <v>430000000</v>
      </c>
      <c r="N168" s="89">
        <v>430000000</v>
      </c>
      <c r="O168" s="89">
        <v>430000000</v>
      </c>
      <c r="P168" s="89">
        <v>430000000</v>
      </c>
      <c r="Q168" s="89">
        <v>430000000</v>
      </c>
      <c r="R168" s="89">
        <v>430000000</v>
      </c>
      <c r="S168" s="89">
        <v>430000000</v>
      </c>
    </row>
    <row r="169" spans="1:127"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1" spans="1:127">
      <c r="D171" s="37" t="s">
        <v>241</v>
      </c>
      <c r="E171" s="45">
        <f>E168</f>
        <v>0</v>
      </c>
      <c r="F171" s="45">
        <f>F168</f>
        <v>0</v>
      </c>
      <c r="G171" s="45">
        <f>G168</f>
        <v>430000000</v>
      </c>
      <c r="H171" s="45">
        <f t="shared" ref="H171:S171" si="68">H168</f>
        <v>430000000</v>
      </c>
      <c r="I171" s="45">
        <f t="shared" si="68"/>
        <v>860000000</v>
      </c>
      <c r="J171" s="45">
        <f t="shared" si="68"/>
        <v>430000000</v>
      </c>
      <c r="K171" s="45">
        <f t="shared" si="68"/>
        <v>430000000</v>
      </c>
      <c r="L171" s="45">
        <f t="shared" si="68"/>
        <v>430000000</v>
      </c>
      <c r="M171" s="45">
        <f t="shared" si="68"/>
        <v>430000000</v>
      </c>
      <c r="N171" s="45">
        <f t="shared" si="68"/>
        <v>430000000</v>
      </c>
      <c r="O171" s="45">
        <f t="shared" si="68"/>
        <v>430000000</v>
      </c>
      <c r="P171" s="45">
        <f t="shared" si="68"/>
        <v>430000000</v>
      </c>
      <c r="Q171" s="45">
        <f t="shared" si="68"/>
        <v>430000000</v>
      </c>
      <c r="R171" s="45">
        <f t="shared" si="68"/>
        <v>430000000</v>
      </c>
      <c r="S171" s="45">
        <f t="shared" si="68"/>
        <v>430000000</v>
      </c>
    </row>
    <row r="172" spans="1:127"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127" s="10" customFormat="1" ht="16.5" customHeight="1">
      <c r="A173" s="5"/>
      <c r="B173" s="5"/>
      <c r="C173" s="149"/>
      <c r="D173" s="98"/>
      <c r="E173" s="149"/>
      <c r="F173" s="149"/>
      <c r="G173" s="149"/>
      <c r="H173" s="149"/>
      <c r="I173" s="149"/>
      <c r="J173" s="149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</row>
    <row r="174" spans="1:127" s="10" customFormat="1" ht="16.5" customHeight="1">
      <c r="A174" s="5"/>
      <c r="B174" s="5"/>
      <c r="C174" s="149"/>
      <c r="D174" s="21" t="s">
        <v>245</v>
      </c>
      <c r="E174" s="149"/>
      <c r="F174" s="149"/>
      <c r="G174" s="149"/>
      <c r="H174" s="149"/>
      <c r="I174" s="149"/>
      <c r="J174" s="149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</row>
    <row r="175" spans="1:127" s="10" customFormat="1" ht="17.25">
      <c r="A175" s="5"/>
      <c r="B175" s="5"/>
      <c r="C175" s="94"/>
      <c r="D175" s="94"/>
      <c r="E175" s="94"/>
      <c r="F175" s="94"/>
      <c r="G175" s="94"/>
      <c r="H175" s="94"/>
      <c r="I175" s="94"/>
      <c r="J175" s="94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</row>
    <row r="176" spans="1:127">
      <c r="D176" s="22"/>
      <c r="E176" s="22"/>
      <c r="F176" s="22"/>
      <c r="G176" s="22"/>
      <c r="H176" s="22"/>
      <c r="I176" s="22"/>
      <c r="J176" s="22"/>
    </row>
    <row r="177" spans="4:19">
      <c r="D177" s="84" t="s">
        <v>244</v>
      </c>
      <c r="E177" s="88"/>
      <c r="F177" s="88"/>
      <c r="G177" s="28"/>
      <c r="H177" s="28"/>
    </row>
    <row r="178" spans="4:19">
      <c r="D178" s="84" t="s">
        <v>202</v>
      </c>
      <c r="E178" s="84" t="s">
        <v>203</v>
      </c>
      <c r="F178" s="88"/>
      <c r="G178" s="28"/>
      <c r="H178" s="28"/>
    </row>
    <row r="179" spans="4:19">
      <c r="D179" s="85" t="s">
        <v>243</v>
      </c>
      <c r="E179" s="86">
        <v>0.1</v>
      </c>
      <c r="F179" s="22"/>
      <c r="G179" s="28"/>
      <c r="H179" s="28"/>
    </row>
    <row r="180" spans="4:19">
      <c r="D180" s="85">
        <v>150</v>
      </c>
      <c r="E180" s="86">
        <v>0</v>
      </c>
      <c r="F180" s="22"/>
      <c r="G180" s="28"/>
      <c r="H180" s="28"/>
    </row>
    <row r="181" spans="4:19">
      <c r="D181" s="85">
        <v>120</v>
      </c>
      <c r="E181" s="86">
        <v>0.2</v>
      </c>
      <c r="F181" s="22"/>
      <c r="G181" s="28"/>
      <c r="H181" s="28"/>
    </row>
    <row r="182" spans="4:19">
      <c r="D182" s="85">
        <v>90</v>
      </c>
      <c r="E182" s="86">
        <v>0.5</v>
      </c>
      <c r="F182" s="22"/>
      <c r="H182" s="28"/>
    </row>
    <row r="183" spans="4:19">
      <c r="D183" s="85">
        <v>60</v>
      </c>
      <c r="E183" s="86">
        <v>0.1</v>
      </c>
      <c r="F183" s="22"/>
      <c r="H183" s="28"/>
    </row>
    <row r="184" spans="4:19">
      <c r="D184" s="85">
        <v>30</v>
      </c>
      <c r="E184" s="86">
        <v>0.05</v>
      </c>
      <c r="F184" s="22"/>
      <c r="G184" s="28"/>
      <c r="H184" s="28"/>
    </row>
    <row r="185" spans="4:19">
      <c r="D185" s="85">
        <v>0</v>
      </c>
      <c r="E185" s="86">
        <v>0.05</v>
      </c>
      <c r="F185" s="22"/>
      <c r="G185" s="28"/>
      <c r="H185" s="28"/>
    </row>
    <row r="186" spans="4:19">
      <c r="D186" s="88"/>
      <c r="E186" s="100">
        <f>SUM(E179:E185)</f>
        <v>1</v>
      </c>
      <c r="F186" s="22"/>
      <c r="G186" s="28"/>
      <c r="H186" s="28"/>
    </row>
    <row r="187" spans="4:19">
      <c r="E187" s="28"/>
      <c r="F187" s="22"/>
      <c r="H187" s="28"/>
    </row>
    <row r="188" spans="4:19">
      <c r="D188" s="25" t="s">
        <v>45</v>
      </c>
      <c r="E188" s="14">
        <v>42278</v>
      </c>
      <c r="F188" s="14">
        <v>42309</v>
      </c>
      <c r="G188" s="14">
        <v>42339</v>
      </c>
      <c r="H188" s="14">
        <v>42370</v>
      </c>
      <c r="I188" s="14">
        <v>42401</v>
      </c>
      <c r="J188" s="14">
        <v>42430</v>
      </c>
      <c r="K188" s="14">
        <v>42461</v>
      </c>
      <c r="L188" s="14">
        <v>42491</v>
      </c>
      <c r="M188" s="14">
        <v>42522</v>
      </c>
      <c r="N188" s="14">
        <v>42552</v>
      </c>
      <c r="O188" s="14">
        <v>42583</v>
      </c>
      <c r="P188" s="14">
        <v>42614</v>
      </c>
      <c r="Q188" s="14">
        <v>42644</v>
      </c>
      <c r="R188" s="14">
        <v>42675</v>
      </c>
      <c r="S188" s="14">
        <v>42705</v>
      </c>
    </row>
    <row r="189" spans="4:19">
      <c r="D189" s="31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4:19">
      <c r="D190" s="25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4:19">
      <c r="D191" s="27" t="s">
        <v>211</v>
      </c>
      <c r="E191" s="89">
        <f>$E$185*E168</f>
        <v>0</v>
      </c>
      <c r="F191" s="89">
        <f>$E$185*F168+E168*$E$184</f>
        <v>0</v>
      </c>
      <c r="G191" s="89">
        <f>$E$185*G168+F168*$E$184+E168*$E$183</f>
        <v>21500000</v>
      </c>
      <c r="H191" s="89">
        <f>$E$185*H168+G168*$E$184+F168*$E$183+E168*$E$182</f>
        <v>43000000</v>
      </c>
      <c r="I191" s="89">
        <f>$E$185*I168+H168*$E$184+G168*$E$183+F168*$E$182+E168*$E$181</f>
        <v>107500000</v>
      </c>
      <c r="J191" s="89">
        <f t="shared" ref="J191:S191" si="69">$E$185*J168+I168*$E$184+H168*$E$183+G168*$E$182+F168*$E$181+E168*$E$180</f>
        <v>322500000</v>
      </c>
      <c r="K191" s="89">
        <f t="shared" si="69"/>
        <v>430000000</v>
      </c>
      <c r="L191" s="89">
        <f t="shared" si="69"/>
        <v>602000000</v>
      </c>
      <c r="M191" s="89">
        <f t="shared" si="69"/>
        <v>473000000</v>
      </c>
      <c r="N191" s="89">
        <f t="shared" si="69"/>
        <v>387000000</v>
      </c>
      <c r="O191" s="89">
        <f t="shared" si="69"/>
        <v>387000000</v>
      </c>
      <c r="P191" s="89">
        <f t="shared" si="69"/>
        <v>387000000</v>
      </c>
      <c r="Q191" s="89">
        <f t="shared" si="69"/>
        <v>387000000</v>
      </c>
      <c r="R191" s="89">
        <f t="shared" si="69"/>
        <v>387000000</v>
      </c>
      <c r="S191" s="89">
        <f t="shared" si="69"/>
        <v>387000000</v>
      </c>
    </row>
    <row r="192" spans="4:19"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4" spans="4:19">
      <c r="D194" s="37" t="s">
        <v>246</v>
      </c>
      <c r="E194" s="45">
        <f>E191</f>
        <v>0</v>
      </c>
      <c r="F194" s="45">
        <f>F191</f>
        <v>0</v>
      </c>
      <c r="G194" s="45">
        <f>G191</f>
        <v>21500000</v>
      </c>
      <c r="H194" s="45">
        <f t="shared" ref="H194:S194" si="70">H191</f>
        <v>43000000</v>
      </c>
      <c r="I194" s="45">
        <f t="shared" si="70"/>
        <v>107500000</v>
      </c>
      <c r="J194" s="45">
        <f t="shared" si="70"/>
        <v>322500000</v>
      </c>
      <c r="K194" s="45">
        <f t="shared" si="70"/>
        <v>430000000</v>
      </c>
      <c r="L194" s="45">
        <f t="shared" si="70"/>
        <v>602000000</v>
      </c>
      <c r="M194" s="45">
        <f t="shared" si="70"/>
        <v>473000000</v>
      </c>
      <c r="N194" s="45">
        <f t="shared" si="70"/>
        <v>387000000</v>
      </c>
      <c r="O194" s="45">
        <f t="shared" si="70"/>
        <v>387000000</v>
      </c>
      <c r="P194" s="45">
        <f t="shared" si="70"/>
        <v>387000000</v>
      </c>
      <c r="Q194" s="45">
        <f t="shared" si="70"/>
        <v>387000000</v>
      </c>
      <c r="R194" s="45">
        <f t="shared" si="70"/>
        <v>387000000</v>
      </c>
      <c r="S194" s="45">
        <f t="shared" si="70"/>
        <v>387000000</v>
      </c>
    </row>
  </sheetData>
  <mergeCells count="22">
    <mergeCell ref="G161:G162"/>
    <mergeCell ref="H161:H162"/>
    <mergeCell ref="I161:I162"/>
    <mergeCell ref="J161:J162"/>
    <mergeCell ref="E173:E174"/>
    <mergeCell ref="F173:F174"/>
    <mergeCell ref="G173:G174"/>
    <mergeCell ref="H173:H174"/>
    <mergeCell ref="I173:I174"/>
    <mergeCell ref="J173:J174"/>
    <mergeCell ref="E161:E162"/>
    <mergeCell ref="F161:F162"/>
    <mergeCell ref="F81:F82"/>
    <mergeCell ref="G81:G82"/>
    <mergeCell ref="H81:H82"/>
    <mergeCell ref="I81:I82"/>
    <mergeCell ref="J81:J82"/>
    <mergeCell ref="C8:C9"/>
    <mergeCell ref="C81:C82"/>
    <mergeCell ref="C173:C174"/>
    <mergeCell ref="E81:E82"/>
    <mergeCell ref="C161:C16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opLeftCell="A3" workbookViewId="0">
      <selection activeCell="A10" sqref="A10"/>
    </sheetView>
  </sheetViews>
  <sheetFormatPr baseColWidth="10" defaultRowHeight="15"/>
  <cols>
    <col min="1" max="1" width="11.42578125" style="22"/>
    <col min="2" max="2" width="15.7109375" style="22" bestFit="1" customWidth="1"/>
    <col min="3" max="4" width="16.7109375" style="22" bestFit="1" customWidth="1"/>
    <col min="5" max="8" width="18.28515625" style="22" bestFit="1" customWidth="1"/>
    <col min="9" max="17" width="19.28515625" style="22" bestFit="1" customWidth="1"/>
    <col min="18" max="16384" width="11.42578125" style="22"/>
  </cols>
  <sheetData>
    <row r="2" spans="2:17">
      <c r="B2" s="22" t="s">
        <v>329</v>
      </c>
      <c r="C2" s="144">
        <v>0.1</v>
      </c>
      <c r="D2" s="22" t="s">
        <v>330</v>
      </c>
    </row>
    <row r="3" spans="2:17">
      <c r="B3" s="22" t="s">
        <v>329</v>
      </c>
      <c r="C3" s="144">
        <f>POWER(1+C2,1/12)-1</f>
        <v>7.9741404289037643E-3</v>
      </c>
      <c r="D3" s="22" t="s">
        <v>331</v>
      </c>
    </row>
    <row r="5" spans="2:17" ht="18">
      <c r="C5" s="102">
        <v>42278</v>
      </c>
      <c r="D5" s="102">
        <v>42309</v>
      </c>
      <c r="E5" s="102">
        <v>42339</v>
      </c>
      <c r="F5" s="102">
        <v>42370</v>
      </c>
      <c r="G5" s="102">
        <v>42401</v>
      </c>
      <c r="H5" s="102">
        <v>42430</v>
      </c>
      <c r="I5" s="102">
        <v>42461</v>
      </c>
      <c r="J5" s="102">
        <v>42491</v>
      </c>
      <c r="K5" s="102">
        <v>42522</v>
      </c>
      <c r="L5" s="102">
        <v>42552</v>
      </c>
      <c r="M5" s="102">
        <v>42583</v>
      </c>
      <c r="N5" s="102">
        <v>42614</v>
      </c>
      <c r="O5" s="102">
        <v>42644</v>
      </c>
      <c r="P5" s="102">
        <v>42675</v>
      </c>
      <c r="Q5" s="102">
        <v>42705</v>
      </c>
    </row>
    <row r="6" spans="2:17" ht="18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2:17" ht="18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2:17" hidden="1">
      <c r="C8" s="49">
        <f>PORTADA!E205</f>
        <v>-208624797.86133903</v>
      </c>
      <c r="D8" s="49">
        <f>PORTADA!F205</f>
        <v>-702118189.31285238</v>
      </c>
      <c r="E8" s="49">
        <f>PORTADA!G205</f>
        <v>-1075287643.9695997</v>
      </c>
      <c r="F8" s="49">
        <f>PORTADA!H205</f>
        <v>-2856183203.1387644</v>
      </c>
      <c r="G8" s="49">
        <f>PORTADA!I205</f>
        <v>-4475276570.1157513</v>
      </c>
      <c r="H8" s="49">
        <f>PORTADA!J205</f>
        <v>-7569706751.6982403</v>
      </c>
      <c r="I8" s="49">
        <f>PORTADA!K205</f>
        <v>-10902006036.939827</v>
      </c>
      <c r="J8" s="49">
        <f>PORTADA!L205</f>
        <v>-13704802769.982267</v>
      </c>
      <c r="K8" s="49">
        <f>PORTADA!M205</f>
        <v>-15611455858.123175</v>
      </c>
      <c r="L8" s="49">
        <f>PORTADA!N205</f>
        <v>-16682689738.993729</v>
      </c>
      <c r="M8" s="49">
        <f>PORTADA!O205</f>
        <v>-16829152237.643126</v>
      </c>
      <c r="N8" s="49">
        <f>PORTADA!P205</f>
        <v>-16150998170.841417</v>
      </c>
      <c r="O8" s="49">
        <f>PORTADA!Q205</f>
        <v>-15320212063.146008</v>
      </c>
      <c r="P8" s="49">
        <f>PORTADA!R205</f>
        <v>-14523353735.051142</v>
      </c>
      <c r="Q8" s="49">
        <f>PORTADA!S205</f>
        <v>-13499859823.76144</v>
      </c>
    </row>
    <row r="9" spans="2:17">
      <c r="B9" s="22" t="s">
        <v>332</v>
      </c>
      <c r="C9" s="49">
        <f>IF(C8&lt;0,-C8,B9)</f>
        <v>208624797.86133903</v>
      </c>
      <c r="D9" s="49">
        <f t="shared" ref="D9:M9" si="0">IF(D8&lt;0,-D8,C9)</f>
        <v>702118189.31285238</v>
      </c>
      <c r="E9" s="49">
        <f t="shared" si="0"/>
        <v>1075287643.9695997</v>
      </c>
      <c r="F9" s="49">
        <f t="shared" si="0"/>
        <v>2856183203.1387644</v>
      </c>
      <c r="G9" s="49">
        <f t="shared" si="0"/>
        <v>4475276570.1157513</v>
      </c>
      <c r="H9" s="49">
        <f t="shared" si="0"/>
        <v>7569706751.6982403</v>
      </c>
      <c r="I9" s="49">
        <f t="shared" si="0"/>
        <v>10902006036.939827</v>
      </c>
      <c r="J9" s="49">
        <f t="shared" si="0"/>
        <v>13704802769.982267</v>
      </c>
      <c r="K9" s="49">
        <f t="shared" si="0"/>
        <v>15611455858.123175</v>
      </c>
      <c r="L9" s="49">
        <f t="shared" si="0"/>
        <v>16682689738.993729</v>
      </c>
      <c r="M9" s="49">
        <f t="shared" si="0"/>
        <v>16829152237.643126</v>
      </c>
      <c r="N9" s="49">
        <f>M9</f>
        <v>16829152237.643126</v>
      </c>
      <c r="O9" s="49">
        <f t="shared" ref="O9:Q9" si="1">N9</f>
        <v>16829152237.643126</v>
      </c>
      <c r="P9" s="49">
        <f t="shared" si="1"/>
        <v>16829152237.643126</v>
      </c>
      <c r="Q9" s="49">
        <f t="shared" si="1"/>
        <v>16829152237.643126</v>
      </c>
    </row>
    <row r="10" spans="2:17">
      <c r="B10" s="22" t="s">
        <v>333</v>
      </c>
      <c r="C10" s="23">
        <f>C9*$C$3</f>
        <v>1663603.4350979791</v>
      </c>
      <c r="D10" s="23">
        <f t="shared" ref="D10:Q10" si="2">D9*$C$3</f>
        <v>5598789.0392683232</v>
      </c>
      <c r="E10" s="23">
        <f t="shared" si="2"/>
        <v>8574494.6744786613</v>
      </c>
      <c r="F10" s="23">
        <f t="shared" si="2"/>
        <v>22775605.952504672</v>
      </c>
      <c r="G10" s="23">
        <f t="shared" si="2"/>
        <v>35686483.828285784</v>
      </c>
      <c r="H10" s="23">
        <f t="shared" si="2"/>
        <v>60361904.643662728</v>
      </c>
      <c r="I10" s="23">
        <f t="shared" si="2"/>
        <v>86934127.095314786</v>
      </c>
      <c r="J10" s="23">
        <f t="shared" si="2"/>
        <v>109284021.83826789</v>
      </c>
      <c r="K10" s="23">
        <f t="shared" si="2"/>
        <v>124487941.31230651</v>
      </c>
      <c r="L10" s="23">
        <f t="shared" si="2"/>
        <v>133030110.71056788</v>
      </c>
      <c r="M10" s="23">
        <f t="shared" si="2"/>
        <v>134198023.2423663</v>
      </c>
      <c r="N10" s="23">
        <f t="shared" si="2"/>
        <v>134198023.2423663</v>
      </c>
      <c r="O10" s="23">
        <f t="shared" si="2"/>
        <v>134198023.2423663</v>
      </c>
      <c r="P10" s="23">
        <f t="shared" si="2"/>
        <v>134198023.2423663</v>
      </c>
      <c r="Q10" s="23">
        <f t="shared" si="2"/>
        <v>134198023.2423663</v>
      </c>
    </row>
    <row r="11" spans="2:17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DESEMBOLSOS</vt:lpstr>
      <vt:lpstr>FLUJO DE CAJA</vt:lpstr>
      <vt:lpstr>ESTRUCTURA Y PERSONAL</vt:lpstr>
      <vt:lpstr>INGRESOS</vt:lpstr>
      <vt:lpstr>GASTOS DIFERIDOS</vt:lpstr>
      <vt:lpstr>CREDITO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Suarez</dc:creator>
  <cp:lastModifiedBy>Usuario</cp:lastModifiedBy>
  <dcterms:created xsi:type="dcterms:W3CDTF">2014-10-21T21:21:54Z</dcterms:created>
  <dcterms:modified xsi:type="dcterms:W3CDTF">2015-10-08T14:18:00Z</dcterms:modified>
</cp:coreProperties>
</file>